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438" documentId="8_{971EAB88-015A-4F9F-9532-C82872089ABA}" xr6:coauthVersionLast="47" xr6:coauthVersionMax="47" xr10:uidLastSave="{E756E07B-1A6C-4C53-B8FF-8E05C67A17FB}"/>
  <bookViews>
    <workbookView xWindow="-120" yWindow="-120" windowWidth="29040" windowHeight="15720" tabRatio="450" xr2:uid="{DADFE330-FACB-44A0-8F79-1E2B72DA3A3B}"/>
  </bookViews>
  <sheets>
    <sheet name="Ziemas tritikāle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'Ziemas tritikāle'!$B$1:$AF$62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8" l="1"/>
  <c r="D33" i="8" l="1"/>
  <c r="D22" i="8"/>
  <c r="C22" i="8"/>
  <c r="C33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32" i="6" l="1"/>
  <c r="O8" i="6"/>
  <c r="G3" i="8" s="1"/>
  <c r="O49" i="6"/>
  <c r="F9" i="8" l="1"/>
  <c r="L9" i="8"/>
  <c r="O50" i="6"/>
  <c r="G4" i="8" s="1"/>
  <c r="O51" i="6"/>
  <c r="O52" i="6" l="1"/>
  <c r="G5" i="8" s="1"/>
  <c r="F11" i="8" s="1"/>
  <c r="O59" i="6"/>
  <c r="F10" i="8"/>
  <c r="L10" i="8"/>
  <c r="L11" i="8" l="1"/>
</calcChain>
</file>

<file path=xl/sharedStrings.xml><?xml version="1.0" encoding="utf-8"?>
<sst xmlns="http://schemas.openxmlformats.org/spreadsheetml/2006/main" count="822" uniqueCount="426">
  <si>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</si>
  <si>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</si>
  <si>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</si>
  <si>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</si>
  <si>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</si>
  <si>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</si>
  <si>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</si>
  <si>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</si>
  <si>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</si>
  <si>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</si>
  <si>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</si>
  <si>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</si>
  <si>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</si>
  <si>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</si>
  <si>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</si>
  <si>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</si>
  <si>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</si>
  <si>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</si>
  <si>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</si>
  <si>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</si>
  <si>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</si>
  <si>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</si>
  <si>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</si>
  <si>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</si>
  <si>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</si>
  <si>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</si>
  <si>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</si>
  <si>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</si>
  <si>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</si>
  <si>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</si>
  <si>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</si>
  <si>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</si>
  <si>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</si>
  <si>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</si>
  <si>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</si>
  <si>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</si>
  <si>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</si>
  <si>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</si>
  <si>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</si>
  <si>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</si>
  <si>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</si>
  <si>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</si>
  <si>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</si>
  <si>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</si>
  <si>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</si>
  <si>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</si>
  <si>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</si>
  <si>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</si>
  <si>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</si>
  <si>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</si>
  <si>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</si>
  <si>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</si>
  <si>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</si>
  <si>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</si>
  <si>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</si>
  <si>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</si>
  <si>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</si>
  <si>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</si>
  <si>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</si>
  <si>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</si>
  <si>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</si>
  <si>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</si>
  <si>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Amistar 250 SC </t>
  </si>
  <si>
    <t xml:space="preserve">Accurate 200 WG </t>
  </si>
  <si>
    <t xml:space="preserve">2,4-D Nufarm </t>
  </si>
  <si>
    <t xml:space="preserve">Bariton Super </t>
  </si>
  <si>
    <t>Bertego</t>
  </si>
  <si>
    <t>Limacīdi</t>
  </si>
  <si>
    <t xml:space="preserve">Gusto </t>
  </si>
  <si>
    <t xml:space="preserve">Ariane S </t>
  </si>
  <si>
    <t xml:space="preserve">Arrva </t>
  </si>
  <si>
    <t xml:space="preserve">Attribut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</si>
  <si>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</si>
  <si>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</si>
  <si>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</si>
  <si>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</si>
  <si>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</si>
  <si>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</si>
  <si>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</si>
  <si>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Cadou SC</t>
  </si>
  <si>
    <t>Calibre 50 SX</t>
  </si>
  <si>
    <t>Chwastox 750 SL</t>
  </si>
  <si>
    <t>Cleave</t>
  </si>
  <si>
    <t>Darby</t>
  </si>
  <si>
    <t>Diflanil 500 SC</t>
  </si>
  <si>
    <t>DMA 600</t>
  </si>
  <si>
    <t>Duplosan Super</t>
  </si>
  <si>
    <t>Elegant 2FD</t>
  </si>
  <si>
    <t>Estet 600 EC</t>
  </si>
  <si>
    <t>Flight Forte</t>
  </si>
  <si>
    <t>Foxtrot 69 EW</t>
  </si>
  <si>
    <t>Fragma</t>
  </si>
  <si>
    <t>Globaztar 250 SC</t>
  </si>
  <si>
    <t>Flexity</t>
  </si>
  <si>
    <t>Carnadine Extra</t>
  </si>
  <si>
    <t>Ciperkils 500 e.k.</t>
  </si>
  <si>
    <t>Decis Forte</t>
  </si>
  <si>
    <t>Decis Mega</t>
  </si>
  <si>
    <t>Kaiso 50 EG</t>
  </si>
  <si>
    <t>Mavrik</t>
  </si>
  <si>
    <t>Nexide CS</t>
  </si>
  <si>
    <t>Teppeki</t>
  </si>
  <si>
    <t>Vantex CS</t>
  </si>
  <si>
    <t>Celest Trio 060 FS</t>
  </si>
  <si>
    <t>Gamelan 100 FS</t>
  </si>
  <si>
    <t>Kinto Plus</t>
  </si>
  <si>
    <t>Vibrance Trio</t>
  </si>
  <si>
    <t>Camposan Extra</t>
  </si>
  <si>
    <t>CCC</t>
  </si>
  <si>
    <t>Cerone</t>
  </si>
  <si>
    <t>Cuadro NT</t>
  </si>
  <si>
    <t>Cycocel 750</t>
  </si>
  <si>
    <t>Everest</t>
  </si>
  <si>
    <t>Mepik 300 SL</t>
  </si>
  <si>
    <t>Moddus 250 EC</t>
  </si>
  <si>
    <t>Moddus Start</t>
  </si>
  <si>
    <t>Nexa 500 EC</t>
  </si>
  <si>
    <t>Regucil</t>
  </si>
  <si>
    <t>Regucil Start</t>
  </si>
  <si>
    <t>Stabilan 400 SL</t>
  </si>
  <si>
    <t>Stabilan 750 SL</t>
  </si>
  <si>
    <t>Tempo</t>
  </si>
  <si>
    <t>Lima Oro</t>
  </si>
  <si>
    <t>Limgol</t>
  </si>
  <si>
    <t>Meridian</t>
  </si>
  <si>
    <t>Artina EC</t>
  </si>
  <si>
    <t>Ascra Xpro</t>
  </si>
  <si>
    <t>Azuba</t>
  </si>
  <si>
    <t>Balaya</t>
  </si>
  <si>
    <t>Bolid 250 SE</t>
  </si>
  <si>
    <t>Capalo Revy</t>
  </si>
  <si>
    <t>Conclude AZT 250 SC</t>
  </si>
  <si>
    <t>Euskatel</t>
  </si>
  <si>
    <t>Hutton Flex</t>
  </si>
  <si>
    <t>Imtrex XE</t>
  </si>
  <si>
    <t>Innox</t>
  </si>
  <si>
    <t>Leander</t>
  </si>
  <si>
    <t>Librax</t>
  </si>
  <si>
    <t>Mirador 250 SC</t>
  </si>
  <si>
    <t>Pioli</t>
  </si>
  <si>
    <t>Poleposition 300 EC</t>
  </si>
  <si>
    <t>Priaxor</t>
  </si>
  <si>
    <t>Prosaro</t>
  </si>
  <si>
    <t>Revytrex</t>
  </si>
  <si>
    <t>Riza 200 EC</t>
  </si>
  <si>
    <t>Siltra Xpro</t>
  </si>
  <si>
    <t>Variano Xpro</t>
  </si>
  <si>
    <t>Verben</t>
  </si>
  <si>
    <t>Glyphomax 480</t>
  </si>
  <si>
    <t>Grodyl</t>
  </si>
  <si>
    <t>Hussar Activ Plus OD</t>
  </si>
  <si>
    <t>Incelo</t>
  </si>
  <si>
    <t>Komplet</t>
  </si>
  <si>
    <t>Legacy 500 SC</t>
  </si>
  <si>
    <t>Legacy Pro</t>
  </si>
  <si>
    <t>Linati 800 EC</t>
  </si>
  <si>
    <t>Mateno Duo</t>
  </si>
  <si>
    <t>MCPA Classic 750 SL</t>
  </si>
  <si>
    <t>Mezzo WG</t>
  </si>
  <si>
    <t>Monitor</t>
  </si>
  <si>
    <t>Mustangs s.e.</t>
  </si>
  <si>
    <t>Mustangs Forte s.e.</t>
  </si>
  <si>
    <t>Panexion OD</t>
  </si>
  <si>
    <t>Pixxaro EC</t>
  </si>
  <si>
    <t>Primme</t>
  </si>
  <si>
    <t>Primus</t>
  </si>
  <si>
    <t>Primus 250 WG</t>
  </si>
  <si>
    <t>Primus XL</t>
  </si>
  <si>
    <t>Pro</t>
  </si>
  <si>
    <t>Professional</t>
  </si>
  <si>
    <t>Rassel 100 SC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</si>
  <si>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</si>
  <si>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</si>
  <si>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</si>
  <si>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</si>
  <si>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</si>
  <si>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</si>
  <si>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</si>
  <si>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Saracen</t>
  </si>
  <si>
    <t>Sitara</t>
  </si>
  <si>
    <t>Stakato 500 SC</t>
  </si>
  <si>
    <t>Stapler</t>
  </si>
  <si>
    <t>Starane XL</t>
  </si>
  <si>
    <t>SuPrim</t>
  </si>
  <si>
    <t>TBM 75 WG</t>
  </si>
  <si>
    <t>Timeline FX</t>
  </si>
  <si>
    <t>Tomahawk 200 EC</t>
  </si>
  <si>
    <t>Tombo WG</t>
  </si>
  <si>
    <t>Trolten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</si>
  <si>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</si>
  <si>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</si>
  <si>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</si>
  <si>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</si>
  <si>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</si>
  <si>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</si>
  <si>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</si>
  <si>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</si>
  <si>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</si>
  <si>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</si>
  <si>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</si>
  <si>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6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</si>
  <si>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</si>
  <si>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</si>
  <si>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</si>
  <si>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</si>
  <si>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</si>
  <si>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</si>
  <si>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</si>
  <si>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</si>
  <si>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</si>
  <si>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</si>
  <si>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</si>
  <si>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</si>
  <si>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</si>
  <si>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</si>
  <si>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</si>
  <si>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</si>
  <si>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</si>
  <si>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</si>
  <si>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</si>
  <si>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</si>
  <si>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</si>
  <si>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</si>
  <si>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</si>
  <si>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</si>
  <si>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</si>
  <si>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</si>
  <si>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</si>
  <si>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</si>
  <si>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</si>
  <si>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</si>
  <si>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</si>
  <si>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</si>
  <si>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</si>
  <si>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</si>
  <si>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</si>
  <si>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</si>
  <si>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</si>
  <si>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</si>
  <si>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</si>
  <si>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</si>
  <si>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</si>
  <si>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</si>
  <si>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</si>
  <si>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</si>
  <si>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</si>
  <si>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</si>
  <si>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</si>
  <si>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</si>
  <si>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</si>
  <si>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</si>
  <si>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</si>
  <si>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</si>
  <si>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</si>
  <si>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</si>
  <si>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</si>
  <si>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</si>
  <si>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</si>
  <si>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</si>
  <si>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</si>
  <si>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</si>
  <si>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</si>
  <si>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</si>
  <si>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</si>
  <si>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</si>
  <si>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</si>
  <si>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</si>
  <si>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</si>
  <si>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</si>
  <si>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</si>
  <si>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</si>
  <si>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</si>
  <si>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</si>
  <si>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</si>
  <si>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</si>
  <si>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</si>
  <si>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</si>
  <si>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</si>
  <si>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</si>
  <si>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</si>
  <si>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</si>
  <si>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</si>
  <si>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</si>
  <si>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</si>
  <si>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</si>
  <si>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</si>
  <si>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</si>
  <si>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</si>
  <si>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</si>
  <si>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</si>
  <si>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</si>
  <si>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</si>
  <si>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</si>
  <si>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</si>
  <si>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</si>
  <si>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</si>
  <si>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</si>
  <si>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</si>
  <si>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</si>
  <si>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</si>
  <si>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</si>
  <si>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</si>
  <si>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</si>
  <si>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</si>
  <si>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</si>
  <si>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</si>
  <si>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</si>
  <si>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</si>
  <si>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</si>
  <si>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</si>
  <si>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</si>
  <si>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</si>
  <si>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</si>
  <si>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</si>
  <si>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</si>
  <si>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</si>
  <si>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</si>
  <si>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</si>
  <si>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</si>
  <si>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</si>
  <si>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</si>
  <si>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</si>
  <si>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</si>
  <si>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</si>
  <si>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</si>
  <si>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Vasaras rapši</t>
  </si>
  <si>
    <t>Ziemas rapši</t>
  </si>
  <si>
    <t>2025 (p)</t>
  </si>
  <si>
    <t>Vidēji (2020- 2025)</t>
  </si>
  <si>
    <t>Vidēji (2020 - 2025)</t>
  </si>
  <si>
    <t>Ziemas rapsis</t>
  </si>
  <si>
    <t>Ariane S</t>
  </si>
  <si>
    <t>TRITIKĀLE</t>
  </si>
  <si>
    <t>Bioloģiski, kūtsmēsli reizi 5 gados</t>
  </si>
  <si>
    <t xml:space="preserve">Tritikāle </t>
  </si>
  <si>
    <t>Ironmax Pro</t>
  </si>
  <si>
    <t>Zypar</t>
  </si>
  <si>
    <t>Winotote</t>
  </si>
  <si>
    <t>Tritikāle ar stiebrzāļu pasēju</t>
  </si>
  <si>
    <t>Ziemas tritikāle</t>
  </si>
  <si>
    <t>Afrodyta 250 SC</t>
  </si>
  <si>
    <t xml:space="preserve">Avastel </t>
  </si>
  <si>
    <t xml:space="preserve">Benafar </t>
  </si>
  <si>
    <t>Beret 025 FS</t>
  </si>
  <si>
    <t xml:space="preserve">Cayunis </t>
  </si>
  <si>
    <t xml:space="preserve">Curbatur </t>
  </si>
  <si>
    <t xml:space="preserve">Delaro Forte </t>
  </si>
  <si>
    <t xml:space="preserve">Difend </t>
  </si>
  <si>
    <t xml:space="preserve">Elatus Plus </t>
  </si>
  <si>
    <t xml:space="preserve">EMCEE </t>
  </si>
  <si>
    <t xml:space="preserve">Evure </t>
  </si>
  <si>
    <t xml:space="preserve">Falcon Forte </t>
  </si>
  <si>
    <t xml:space="preserve">Fragma Delta </t>
  </si>
  <si>
    <t>Juventus 90</t>
  </si>
  <si>
    <t xml:space="preserve">Lenvyor </t>
  </si>
  <si>
    <t xml:space="preserve">Maxentis </t>
  </si>
  <si>
    <t xml:space="preserve">Maxim Extra 050 FS </t>
  </si>
  <si>
    <t xml:space="preserve">Mirador Forte </t>
  </si>
  <si>
    <t xml:space="preserve">Mixin </t>
  </si>
  <si>
    <t xml:space="preserve">Pecari 300 EC </t>
  </si>
  <si>
    <t xml:space="preserve">Pico 750 WG </t>
  </si>
  <si>
    <t xml:space="preserve">Profi MCPA 750 SL </t>
  </si>
  <si>
    <t xml:space="preserve">Protendo 300 EC </t>
  </si>
  <si>
    <t xml:space="preserve">Saracen Delta </t>
  </si>
  <si>
    <t xml:space="preserve">Seedron </t>
  </si>
  <si>
    <t xml:space="preserve">Sentrallas LQM </t>
  </si>
  <si>
    <t xml:space="preserve">Soratel </t>
  </si>
  <si>
    <t xml:space="preserve">Starane 333 HL </t>
  </si>
  <si>
    <t xml:space="preserve">Stemper </t>
  </si>
  <si>
    <t xml:space="preserve">Sunda </t>
  </si>
  <si>
    <t xml:space="preserve">Talius </t>
  </si>
  <si>
    <t xml:space="preserve">Tetatra </t>
  </si>
  <si>
    <t xml:space="preserve">Torero </t>
  </si>
  <si>
    <t xml:space="preserve">Trinity </t>
  </si>
  <si>
    <t xml:space="preserve">Tristar 50 SG </t>
  </si>
  <si>
    <t xml:space="preserve">Yodo 100 OD </t>
  </si>
  <si>
    <t>Ziemas tritikālei atļautie augu aizsardzības līdzekļi</t>
  </si>
  <si>
    <t>Avoxa</t>
  </si>
  <si>
    <t>Axial 50 EC</t>
  </si>
  <si>
    <t>CDQTM SX</t>
  </si>
  <si>
    <t>Flurostar 180</t>
  </si>
  <si>
    <t>Flurostar Forte</t>
  </si>
  <si>
    <t>Granstar Premia 50 SX</t>
  </si>
  <si>
    <t>Herbistar 200 EC</t>
  </si>
  <si>
    <t xml:space="preserve">Herbos 110 EC </t>
  </si>
  <si>
    <t>Kinvara</t>
  </si>
  <si>
    <t>Lancelot</t>
  </si>
  <si>
    <t>Nuance 75 WG</t>
  </si>
  <si>
    <t>Pontos</t>
  </si>
  <si>
    <t>Pony 306 SE</t>
  </si>
  <si>
    <t>Puma Universal</t>
  </si>
  <si>
    <t>Quelex</t>
  </si>
  <si>
    <t>Rexade 440</t>
  </si>
  <si>
    <t>Roxy 800 EC</t>
  </si>
  <si>
    <t>Sekator OD</t>
  </si>
  <si>
    <t>Spitfire 333 HL</t>
  </si>
  <si>
    <t>Tribenocare 75 WG</t>
  </si>
  <si>
    <t>Trimmer 50 SG</t>
  </si>
  <si>
    <t>Trimmer 500 WG</t>
  </si>
  <si>
    <t>Tripali</t>
  </si>
  <si>
    <t>Viking</t>
  </si>
  <si>
    <t>Artina</t>
  </si>
  <si>
    <t>Azaka</t>
  </si>
  <si>
    <t>Croton Flex</t>
  </si>
  <si>
    <t>Elatus Era</t>
  </si>
  <si>
    <t>Glacis</t>
  </si>
  <si>
    <t>Input</t>
  </si>
  <si>
    <t>Input Triple</t>
  </si>
  <si>
    <t>Joust</t>
  </si>
  <si>
    <t>Patel 300 EC</t>
  </si>
  <si>
    <t>Plexeo 90</t>
  </si>
  <si>
    <t>Plexeo 90 EC</t>
  </si>
  <si>
    <t>Proline</t>
  </si>
  <si>
    <t>Property 180 SC</t>
  </si>
  <si>
    <t>Remocco 90</t>
  </si>
  <si>
    <t>Revystar XL</t>
  </si>
  <si>
    <t>Silvron</t>
  </si>
  <si>
    <t>Turret 90</t>
  </si>
  <si>
    <t>Univoq</t>
  </si>
  <si>
    <t>Vazanti</t>
  </si>
  <si>
    <t>Maxim 025 FS</t>
  </si>
  <si>
    <t>Vibrance Duo</t>
  </si>
  <si>
    <t>Vibrance Pro</t>
  </si>
  <si>
    <t>Vibrance Star</t>
  </si>
  <si>
    <t>Medax Top</t>
  </si>
  <si>
    <t>Moxa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</si>
</sst>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6" tint="0.79998168889431442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2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38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7" fillId="0" borderId="39" xfId="1" applyFont="1" applyBorder="1" applyAlignment="1">
      <alignment horizontal="center"/>
    </xf>
    <xf numFmtId="0" fontId="17" fillId="0" borderId="40" xfId="1" applyFont="1" applyBorder="1" applyAlignment="1">
      <alignment horizontal="center"/>
    </xf>
    <xf numFmtId="0" fontId="17" fillId="0" borderId="4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16" fillId="2" borderId="38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 vertical="center"/>
    </xf>
    <xf numFmtId="0" fontId="5" fillId="0" borderId="36" xfId="1" applyFont="1" applyBorder="1"/>
    <xf numFmtId="0" fontId="5" fillId="0" borderId="11" xfId="1" applyFont="1" applyBorder="1"/>
    <xf numFmtId="0" fontId="0" fillId="9" borderId="0" xfId="0" applyFill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42" xfId="1" applyFont="1" applyFill="1" applyBorder="1" applyAlignment="1">
      <alignment horizontal="center" wrapText="1"/>
    </xf>
    <xf numFmtId="0" fontId="16" fillId="6" borderId="43" xfId="1" applyFont="1" applyFill="1" applyBorder="1" applyAlignment="1">
      <alignment horizontal="center" wrapText="1"/>
    </xf>
    <xf numFmtId="0" fontId="16" fillId="6" borderId="44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9" fillId="2" borderId="38" xfId="1" applyFont="1" applyFill="1" applyBorder="1" applyAlignment="1">
      <alignment horizontal="center"/>
    </xf>
    <xf numFmtId="0" fontId="9" fillId="2" borderId="36" xfId="1" applyFont="1" applyFill="1" applyBorder="1" applyAlignment="1">
      <alignment horizontal="center"/>
    </xf>
    <xf numFmtId="0" fontId="9" fillId="2" borderId="11" xfId="1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Tritikāles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Grafikiem!$C$3:$H$3</c15:sqref>
                  </c15:fullRef>
                </c:ext>
              </c:extLst>
              <c:f>Grafikiem!$C$3:$G$3</c:f>
              <c:numCache>
                <c:formatCode>General</c:formatCode>
                <c:ptCount val="5"/>
                <c:pt idx="0">
                  <c:v>450</c:v>
                </c:pt>
                <c:pt idx="1">
                  <c:v>600</c:v>
                </c:pt>
                <c:pt idx="2">
                  <c:v>750</c:v>
                </c:pt>
                <c:pt idx="3">
                  <c:v>900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Grafikiem!$C$4:$H$4</c15:sqref>
                  </c15:fullRef>
                </c:ext>
              </c:extLst>
              <c:f>Grafikiem!$C$4:$G$4</c:f>
              <c:numCache>
                <c:formatCode>General</c:formatCode>
                <c:ptCount val="5"/>
                <c:pt idx="0">
                  <c:v>689</c:v>
                </c:pt>
                <c:pt idx="1">
                  <c:v>804</c:v>
                </c:pt>
                <c:pt idx="2">
                  <c:v>959</c:v>
                </c:pt>
                <c:pt idx="3">
                  <c:v>1046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9.5000597306905119E-4"/>
                  <c:y val="1.5693105626370694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1.9000119461381024E-3"/>
                  <c:y val="-5.978602450478297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Grafikiem!$C$5:$H$5</c15:sqref>
                  </c15:fullRef>
                </c:ext>
              </c:extLst>
              <c:f>Grafikiem!$C$5:$G$5</c:f>
              <c:numCache>
                <c:formatCode>General</c:formatCode>
                <c:ptCount val="5"/>
                <c:pt idx="0">
                  <c:v>-239</c:v>
                </c:pt>
                <c:pt idx="1">
                  <c:v>-204</c:v>
                </c:pt>
                <c:pt idx="2">
                  <c:v>-209</c:v>
                </c:pt>
                <c:pt idx="3">
                  <c:v>-146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Tritikāles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4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Grafikiem!$H$9:$L$9</c:f>
              <c:numCache>
                <c:formatCode>General</c:formatCode>
                <c:ptCount val="5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4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Grafikiem!$H$10:$L$10</c:f>
              <c:numCache>
                <c:formatCode>General</c:formatCode>
                <c:ptCount val="5"/>
                <c:pt idx="0">
                  <c:v>417</c:v>
                </c:pt>
                <c:pt idx="1">
                  <c:v>509</c:v>
                </c:pt>
                <c:pt idx="2">
                  <c:v>660</c:v>
                </c:pt>
                <c:pt idx="3">
                  <c:v>754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4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Grafikiem!$H$11:$L$11</c:f>
              <c:numCache>
                <c:formatCode>General</c:formatCode>
                <c:ptCount val="5"/>
                <c:pt idx="0">
                  <c:v>-167</c:v>
                </c:pt>
                <c:pt idx="1">
                  <c:v>-9</c:v>
                </c:pt>
                <c:pt idx="2">
                  <c:v>90</c:v>
                </c:pt>
                <c:pt idx="3">
                  <c:v>246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Tritikāles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dLbl>
              <c:idx val="2"/>
              <c:layout>
                <c:manualLayout>
                  <c:x val="-5.6562345511310241E-3"/>
                  <c:y val="1.195856873822975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F89-4BB0-9F4B-2D26FA5818A9}"/>
                </c:ext>
              </c:extLst>
            </c:dLbl>
            <c:dLbl>
              <c:idx val="3"/>
              <c:layout>
                <c:manualLayout>
                  <c:x val="-5.6562345511310241E-3"/>
                  <c:y val="1.793785310734463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F89-4BB0-9F4B-2D26FA5818A9}"/>
                </c:ext>
              </c:extLst>
            </c:dLbl>
            <c:dLbl>
              <c:idx val="4"/>
              <c:layout>
                <c:manualLayout>
                  <c:x val="-1.1312469102262187E-2"/>
                  <c:y val="1.993094789704959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F89-4BB0-9F4B-2D26FA5818A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131</c:v>
                </c:pt>
                <c:pt idx="1">
                  <c:v>175</c:v>
                </c:pt>
                <c:pt idx="2">
                  <c:v>275</c:v>
                </c:pt>
                <c:pt idx="3">
                  <c:v>167</c:v>
                </c:pt>
                <c:pt idx="4">
                  <c:v>150</c:v>
                </c:pt>
                <c:pt idx="5">
                  <c:v>150</c:v>
                </c:pt>
                <c:pt idx="6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dLbl>
              <c:idx val="2"/>
              <c:layout>
                <c:manualLayout>
                  <c:x val="6.5989403096527923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F89-4BB0-9F4B-2D26FA5818A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180</c:v>
                </c:pt>
                <c:pt idx="1">
                  <c:v>200</c:v>
                </c:pt>
                <c:pt idx="2">
                  <c:v>290</c:v>
                </c:pt>
                <c:pt idx="3">
                  <c:v>181</c:v>
                </c:pt>
                <c:pt idx="4">
                  <c:v>160</c:v>
                </c:pt>
                <c:pt idx="5">
                  <c:v>250</c:v>
                </c:pt>
                <c:pt idx="6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Tritikāles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5.8</c:v>
                </c:pt>
                <c:pt idx="1">
                  <c:v>4.2</c:v>
                </c:pt>
                <c:pt idx="2">
                  <c:v>5</c:v>
                </c:pt>
                <c:pt idx="3">
                  <c:v>3.4</c:v>
                </c:pt>
                <c:pt idx="4">
                  <c:v>4.2</c:v>
                </c:pt>
                <c:pt idx="5">
                  <c:v>4.7</c:v>
                </c:pt>
                <c:pt idx="6">
                  <c:v>4.55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2.1</c:v>
                </c:pt>
                <c:pt idx="1">
                  <c:v>1.6</c:v>
                </c:pt>
                <c:pt idx="2">
                  <c:v>2.2000000000000002</c:v>
                </c:pt>
                <c:pt idx="3">
                  <c:v>1.5</c:v>
                </c:pt>
                <c:pt idx="4">
                  <c:v>1.7</c:v>
                </c:pt>
                <c:pt idx="5">
                  <c:v>2.2999999999999998</c:v>
                </c:pt>
                <c:pt idx="6">
                  <c:v>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ziemas tritikāles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ziemas tritikālei, kas audzēta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Ziemas tritikāls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tritikālei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ziemas tritikāle vidēji tiek transportēti 60 km lielā attālumā pa 20 t vienā reizē. Graudu kaltēšanai izvēlēti 4 t%, jo 2025. gads nebija labvēlīgs tritikāles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304800</xdr:colOff>
      <xdr:row>1</xdr:row>
      <xdr:rowOff>95250</xdr:rowOff>
    </xdr:from>
    <xdr:to>
      <xdr:col>9</xdr:col>
      <xdr:colOff>495300</xdr:colOff>
      <xdr:row>53</xdr:row>
      <xdr:rowOff>121920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90B634F5-C436-218B-76A2-0A745A8D0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4400" y="819150"/>
          <a:ext cx="22059900" cy="1821942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1"/>
  <sheetViews>
    <sheetView showGridLines="0" tabSelected="1" zoomScale="40" zoomScaleNormal="40" zoomScaleSheetLayoutView="40" workbookViewId="0">
      <selection activeCell="F186" sqref="F186:F191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23" t="s">
        <v>332</v>
      </c>
      <c r="L2" s="80" t="s">
        <v>0</v>
      </c>
      <c r="M2" s="125" t="s">
        <v>194</v>
      </c>
      <c r="N2" s="126"/>
      <c r="O2" s="127"/>
      <c r="P2" s="1"/>
      <c r="S2" s="3"/>
    </row>
    <row r="3" spans="1:46" ht="26.45" customHeight="1">
      <c r="K3" s="124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28" t="s">
        <v>3</v>
      </c>
      <c r="L4" s="129"/>
      <c r="M4" s="129"/>
      <c r="N4" s="129"/>
      <c r="O4" s="130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31" t="s">
        <v>5</v>
      </c>
      <c r="L9" s="132"/>
      <c r="M9" s="132"/>
      <c r="N9" s="132"/>
      <c r="O9" s="133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36" t="s">
        <v>190</v>
      </c>
      <c r="N11" s="137"/>
      <c r="O11" s="138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265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196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31" t="s">
        <v>8</v>
      </c>
      <c r="L33" s="132"/>
      <c r="M33" s="132"/>
      <c r="N33" s="132"/>
      <c r="O33" s="133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39" t="s">
        <v>10</v>
      </c>
      <c r="L50" s="140"/>
      <c r="M50" s="140"/>
      <c r="N50" s="140"/>
      <c r="O50" s="66">
        <f>O32+O49</f>
        <v>0</v>
      </c>
      <c r="P50" s="1"/>
    </row>
    <row r="51" spans="2:16" ht="31.5" customHeight="1">
      <c r="K51" s="67" t="s">
        <v>191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192</v>
      </c>
      <c r="L52" s="73"/>
      <c r="M52" s="74"/>
      <c r="N52" s="74"/>
      <c r="O52" s="75">
        <f>O8-O50</f>
        <v>0</v>
      </c>
      <c r="P52" s="1"/>
    </row>
    <row r="53" spans="2:16" ht="27.75">
      <c r="K53" s="141" t="s">
        <v>11</v>
      </c>
      <c r="L53" s="142"/>
      <c r="M53" s="142"/>
      <c r="N53" s="142"/>
      <c r="O53" s="143"/>
      <c r="P53" s="1"/>
    </row>
    <row r="54" spans="2:16" ht="27.75">
      <c r="K54" s="144"/>
      <c r="L54" s="145"/>
      <c r="M54" s="145"/>
      <c r="N54" s="76"/>
      <c r="O54" s="17">
        <v>0</v>
      </c>
      <c r="P54" s="1"/>
    </row>
    <row r="55" spans="2:16" ht="27.75">
      <c r="K55" s="134"/>
      <c r="L55" s="135"/>
      <c r="M55" s="135"/>
      <c r="N55" s="76"/>
      <c r="O55" s="17">
        <v>0</v>
      </c>
      <c r="P55" s="1"/>
    </row>
    <row r="56" spans="2:16" ht="27.75">
      <c r="K56" s="134"/>
      <c r="L56" s="135"/>
      <c r="M56" s="135"/>
      <c r="N56" s="76"/>
      <c r="O56" s="17">
        <v>0</v>
      </c>
      <c r="P56" s="1"/>
    </row>
    <row r="57" spans="2:16" ht="27.75">
      <c r="K57" s="147"/>
      <c r="L57" s="148"/>
      <c r="M57" s="148"/>
      <c r="N57" s="76"/>
      <c r="O57" s="77">
        <v>0</v>
      </c>
      <c r="P57" s="1"/>
    </row>
    <row r="58" spans="2:16" ht="27.75" thickBot="1">
      <c r="K58" s="154" t="s">
        <v>24</v>
      </c>
      <c r="L58" s="155"/>
      <c r="M58" s="155"/>
      <c r="N58" s="155"/>
      <c r="O58" s="78">
        <f>SUM(O54:O57)</f>
        <v>0</v>
      </c>
      <c r="P58" s="1"/>
    </row>
    <row r="59" spans="2:16" ht="31.5" customHeight="1" thickBot="1">
      <c r="K59" s="156" t="s">
        <v>193</v>
      </c>
      <c r="L59" s="157"/>
      <c r="M59" s="157"/>
      <c r="N59" s="157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52"/>
      <c r="C61" s="153"/>
      <c r="D61" s="153"/>
      <c r="E61" s="153"/>
      <c r="F61" s="153"/>
      <c r="G61" s="153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5" customHeight="1" thickBo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" customHeight="1">
      <c r="B122" s="149" t="s">
        <v>376</v>
      </c>
      <c r="C122" s="150"/>
      <c r="D122" s="150"/>
      <c r="E122" s="150"/>
      <c r="F122" s="150"/>
      <c r="G122" s="151"/>
      <c r="H122" s="7"/>
      <c r="I122" s="7"/>
      <c r="J122" s="146" t="s">
        <v>266</v>
      </c>
      <c r="K122" s="146"/>
      <c r="L122" s="146"/>
      <c r="M122" s="146"/>
      <c r="N122" s="146"/>
      <c r="O122" s="146"/>
      <c r="P122" s="146"/>
      <c r="Q122" s="146"/>
      <c r="R122" s="146"/>
    </row>
    <row r="123" spans="2:18" ht="138.75">
      <c r="B123" s="118" t="s">
        <v>27</v>
      </c>
      <c r="C123" s="117" t="s">
        <v>28</v>
      </c>
      <c r="D123" s="117" t="s">
        <v>29</v>
      </c>
      <c r="E123" s="117" t="s">
        <v>60</v>
      </c>
      <c r="F123" s="117" t="s">
        <v>42</v>
      </c>
      <c r="G123" s="119" t="s">
        <v>67</v>
      </c>
      <c r="H123" s="7"/>
      <c r="I123" s="7"/>
      <c r="J123" s="107" t="s">
        <v>267</v>
      </c>
      <c r="K123" s="158" t="s">
        <v>268</v>
      </c>
      <c r="L123" s="159"/>
      <c r="M123" s="107" t="s">
        <v>269</v>
      </c>
      <c r="N123" s="107" t="s">
        <v>270</v>
      </c>
      <c r="O123" s="107" t="s">
        <v>271</v>
      </c>
      <c r="P123" s="107" t="s">
        <v>272</v>
      </c>
      <c r="Q123" s="107" t="s">
        <v>273</v>
      </c>
      <c r="R123" s="107" t="s">
        <v>274</v>
      </c>
    </row>
    <row r="124" spans="2:18" ht="27" customHeight="1">
      <c r="B124" s="166" t="s">
        <v>334</v>
      </c>
      <c r="C124" s="167"/>
      <c r="D124" s="167"/>
      <c r="E124" s="167"/>
      <c r="F124" s="167"/>
      <c r="G124" s="168"/>
      <c r="H124" s="7"/>
      <c r="I124" s="7"/>
      <c r="J124" s="103"/>
      <c r="K124" s="160">
        <v>1</v>
      </c>
      <c r="L124" s="161"/>
      <c r="M124" s="103">
        <v>2</v>
      </c>
      <c r="N124" s="103">
        <v>3</v>
      </c>
      <c r="O124" s="103">
        <v>4</v>
      </c>
      <c r="P124" s="103">
        <v>5</v>
      </c>
      <c r="Q124" s="103">
        <v>6</v>
      </c>
      <c r="R124" s="103">
        <v>7</v>
      </c>
    </row>
    <row r="125" spans="2:18" ht="27.75">
      <c r="B125" s="101" t="s">
        <v>64</v>
      </c>
      <c r="C125" s="102" t="s">
        <v>62</v>
      </c>
      <c r="D125" s="102" t="s">
        <v>95</v>
      </c>
      <c r="E125" s="102" t="s">
        <v>103</v>
      </c>
      <c r="F125" s="102" t="s">
        <v>66</v>
      </c>
      <c r="G125" s="103" t="s">
        <v>68</v>
      </c>
      <c r="H125" s="7"/>
      <c r="I125" s="7"/>
      <c r="J125" s="103">
        <v>1</v>
      </c>
      <c r="K125" s="162" t="s">
        <v>275</v>
      </c>
      <c r="L125" s="163"/>
      <c r="M125" s="103" t="s">
        <v>276</v>
      </c>
      <c r="N125" s="108">
        <v>44.29</v>
      </c>
      <c r="O125" s="109">
        <v>44.717391304347828</v>
      </c>
      <c r="P125" s="110">
        <f>N125*100/O125-100</f>
        <v>-0.95576081672338375</v>
      </c>
      <c r="Q125" s="109">
        <v>60</v>
      </c>
      <c r="R125" s="109">
        <v>20</v>
      </c>
    </row>
    <row r="126" spans="2:18" ht="27.75">
      <c r="B126" s="101" t="s">
        <v>63</v>
      </c>
      <c r="C126" s="102" t="s">
        <v>126</v>
      </c>
      <c r="D126" s="102" t="s">
        <v>97</v>
      </c>
      <c r="E126" s="102"/>
      <c r="F126" s="102" t="s">
        <v>108</v>
      </c>
      <c r="G126" s="103" t="s">
        <v>335</v>
      </c>
      <c r="H126" s="7"/>
      <c r="I126" s="7"/>
      <c r="J126" s="103">
        <v>2</v>
      </c>
      <c r="K126" s="162" t="s">
        <v>237</v>
      </c>
      <c r="L126" s="163"/>
      <c r="M126" s="103" t="s">
        <v>276</v>
      </c>
      <c r="N126" s="108">
        <v>68.83</v>
      </c>
      <c r="O126" s="109">
        <v>65.042553191489361</v>
      </c>
      <c r="P126" s="111">
        <f t="shared" ref="P126:P168" si="5">N126*100/O126-100</f>
        <v>5.8230291135099748</v>
      </c>
      <c r="Q126" s="109">
        <v>90</v>
      </c>
      <c r="R126" s="109">
        <v>50</v>
      </c>
    </row>
    <row r="127" spans="2:18" ht="27.75">
      <c r="B127" s="101" t="s">
        <v>69</v>
      </c>
      <c r="C127" s="102" t="s">
        <v>127</v>
      </c>
      <c r="D127" s="102" t="s">
        <v>98</v>
      </c>
      <c r="E127" s="120"/>
      <c r="F127" s="102" t="s">
        <v>109</v>
      </c>
      <c r="G127" s="103" t="s">
        <v>122</v>
      </c>
      <c r="H127" s="7"/>
      <c r="I127" s="7"/>
      <c r="J127" s="103">
        <v>3</v>
      </c>
      <c r="K127" s="162" t="s">
        <v>228</v>
      </c>
      <c r="L127" s="163"/>
      <c r="M127" s="103" t="s">
        <v>276</v>
      </c>
      <c r="N127" s="108">
        <v>36.880000000000003</v>
      </c>
      <c r="O127" s="109">
        <v>37.521739130434781</v>
      </c>
      <c r="P127" s="110">
        <f t="shared" si="5"/>
        <v>-1.710312862108907</v>
      </c>
      <c r="Q127" s="109">
        <v>50</v>
      </c>
      <c r="R127" s="109">
        <v>20</v>
      </c>
    </row>
    <row r="128" spans="2:18" ht="27.75">
      <c r="B128" s="101" t="s">
        <v>73</v>
      </c>
      <c r="C128" s="102" t="s">
        <v>131</v>
      </c>
      <c r="D128" s="102" t="s">
        <v>100</v>
      </c>
      <c r="E128" s="102"/>
      <c r="F128" s="102" t="s">
        <v>110</v>
      </c>
      <c r="G128" s="103" t="s">
        <v>123</v>
      </c>
      <c r="H128" s="7"/>
      <c r="I128" s="7"/>
      <c r="J128" s="103">
        <v>4</v>
      </c>
      <c r="K128" s="162" t="s">
        <v>316</v>
      </c>
      <c r="L128" s="163"/>
      <c r="M128" s="103" t="s">
        <v>276</v>
      </c>
      <c r="N128" s="108">
        <v>63.57</v>
      </c>
      <c r="O128" s="109">
        <v>59</v>
      </c>
      <c r="P128" s="111">
        <f t="shared" si="5"/>
        <v>7.7457627118644012</v>
      </c>
      <c r="Q128" s="109">
        <v>90</v>
      </c>
      <c r="R128" s="109">
        <v>50</v>
      </c>
    </row>
    <row r="129" spans="2:18" ht="27.75">
      <c r="B129" s="101" t="s">
        <v>76</v>
      </c>
      <c r="C129" s="102" t="s">
        <v>93</v>
      </c>
      <c r="D129" s="102" t="s">
        <v>102</v>
      </c>
      <c r="E129" s="102"/>
      <c r="F129" s="102" t="s">
        <v>111</v>
      </c>
      <c r="G129" s="103" t="s">
        <v>124</v>
      </c>
      <c r="H129" s="7"/>
      <c r="I129" s="7"/>
      <c r="J129" s="103">
        <v>5</v>
      </c>
      <c r="K129" s="162" t="s">
        <v>315</v>
      </c>
      <c r="L129" s="163"/>
      <c r="M129" s="103" t="s">
        <v>276</v>
      </c>
      <c r="N129" s="108">
        <v>65.709999999999994</v>
      </c>
      <c r="O129" s="109">
        <v>60</v>
      </c>
      <c r="P129" s="111">
        <f t="shared" si="5"/>
        <v>9.5166666666666515</v>
      </c>
      <c r="Q129" s="109">
        <v>100</v>
      </c>
      <c r="R129" s="109">
        <v>50</v>
      </c>
    </row>
    <row r="130" spans="2:18" ht="27.75">
      <c r="B130" s="101" t="s">
        <v>77</v>
      </c>
      <c r="C130" s="102" t="s">
        <v>134</v>
      </c>
      <c r="D130" s="102"/>
      <c r="E130" s="102"/>
      <c r="F130" s="102" t="s">
        <v>112</v>
      </c>
      <c r="G130" s="121"/>
      <c r="H130" s="7"/>
      <c r="I130" s="7"/>
      <c r="J130" s="103">
        <v>6</v>
      </c>
      <c r="K130" s="162" t="s">
        <v>277</v>
      </c>
      <c r="L130" s="163"/>
      <c r="M130" s="103" t="s">
        <v>276</v>
      </c>
      <c r="N130" s="108">
        <v>28.56</v>
      </c>
      <c r="O130" s="109">
        <v>28.8</v>
      </c>
      <c r="P130" s="110">
        <f t="shared" si="5"/>
        <v>-0.83333333333334281</v>
      </c>
      <c r="Q130" s="109">
        <v>45</v>
      </c>
      <c r="R130" s="109">
        <v>12</v>
      </c>
    </row>
    <row r="131" spans="2:18" ht="27.75">
      <c r="B131" s="101" t="s">
        <v>78</v>
      </c>
      <c r="C131" s="102" t="s">
        <v>136</v>
      </c>
      <c r="D131" s="102"/>
      <c r="E131" s="102"/>
      <c r="F131" s="102" t="s">
        <v>114</v>
      </c>
      <c r="G131" s="121"/>
      <c r="H131" s="7"/>
      <c r="I131" s="7"/>
      <c r="J131" s="103">
        <v>7</v>
      </c>
      <c r="K131" s="162" t="s">
        <v>278</v>
      </c>
      <c r="L131" s="163"/>
      <c r="M131" s="103" t="s">
        <v>276</v>
      </c>
      <c r="N131" s="108">
        <v>53.333333333333336</v>
      </c>
      <c r="O131" s="109">
        <v>52.5</v>
      </c>
      <c r="P131" s="111">
        <f t="shared" si="5"/>
        <v>1.5873015873015959</v>
      </c>
      <c r="Q131" s="109">
        <v>70</v>
      </c>
      <c r="R131" s="109">
        <v>40</v>
      </c>
    </row>
    <row r="132" spans="2:18" ht="27.75">
      <c r="B132" s="101" t="s">
        <v>80</v>
      </c>
      <c r="C132" s="102" t="s">
        <v>137</v>
      </c>
      <c r="D132" s="120"/>
      <c r="E132" s="102"/>
      <c r="F132" s="102" t="s">
        <v>115</v>
      </c>
      <c r="G132" s="121"/>
      <c r="H132" s="7"/>
      <c r="I132" s="7"/>
      <c r="J132" s="103">
        <v>8</v>
      </c>
      <c r="K132" s="162" t="s">
        <v>279</v>
      </c>
      <c r="L132" s="163"/>
      <c r="M132" s="103" t="s">
        <v>276</v>
      </c>
      <c r="N132" s="108">
        <v>44.1</v>
      </c>
      <c r="O132" s="109">
        <v>44.2</v>
      </c>
      <c r="P132" s="110">
        <f t="shared" si="5"/>
        <v>-0.22624434389140902</v>
      </c>
      <c r="Q132" s="109">
        <v>60</v>
      </c>
      <c r="R132" s="109">
        <v>30</v>
      </c>
    </row>
    <row r="133" spans="2:18" ht="27.75">
      <c r="B133" s="101" t="s">
        <v>81</v>
      </c>
      <c r="C133" s="102" t="s">
        <v>138</v>
      </c>
      <c r="D133" s="102"/>
      <c r="E133" s="102"/>
      <c r="F133" s="102" t="s">
        <v>117</v>
      </c>
      <c r="G133" s="103"/>
      <c r="H133" s="7"/>
      <c r="I133" s="7"/>
      <c r="J133" s="103">
        <v>9</v>
      </c>
      <c r="K133" s="162" t="s">
        <v>314</v>
      </c>
      <c r="L133" s="163"/>
      <c r="M133" s="103" t="s">
        <v>276</v>
      </c>
      <c r="N133" s="108">
        <v>60.26</v>
      </c>
      <c r="O133" s="109">
        <v>60.57692307692308</v>
      </c>
      <c r="P133" s="110">
        <f t="shared" si="5"/>
        <v>-0.52317460317460984</v>
      </c>
      <c r="Q133" s="109">
        <v>80</v>
      </c>
      <c r="R133" s="109">
        <v>45</v>
      </c>
    </row>
    <row r="134" spans="2:18" ht="27.75">
      <c r="B134" s="101" t="s">
        <v>83</v>
      </c>
      <c r="C134" s="102" t="s">
        <v>139</v>
      </c>
      <c r="D134" s="102"/>
      <c r="E134" s="102"/>
      <c r="F134" s="102" t="s">
        <v>118</v>
      </c>
      <c r="G134" s="103"/>
      <c r="H134" s="7"/>
      <c r="I134" s="7"/>
      <c r="J134" s="103">
        <v>10</v>
      </c>
      <c r="K134" s="162" t="s">
        <v>280</v>
      </c>
      <c r="L134" s="163"/>
      <c r="M134" s="103" t="s">
        <v>276</v>
      </c>
      <c r="N134" s="108">
        <v>23.31</v>
      </c>
      <c r="O134" s="109">
        <v>22.7</v>
      </c>
      <c r="P134" s="111">
        <f t="shared" si="5"/>
        <v>2.6872246696035234</v>
      </c>
      <c r="Q134" s="109">
        <v>40</v>
      </c>
      <c r="R134" s="109">
        <v>15</v>
      </c>
    </row>
    <row r="135" spans="2:18" ht="27.75">
      <c r="B135" s="101" t="s">
        <v>84</v>
      </c>
      <c r="C135" s="102" t="s">
        <v>141</v>
      </c>
      <c r="D135" s="120"/>
      <c r="E135" s="102"/>
      <c r="F135" s="102" t="s">
        <v>119</v>
      </c>
      <c r="G135" s="103"/>
      <c r="H135" s="7"/>
      <c r="I135" s="7"/>
      <c r="J135" s="103">
        <v>11</v>
      </c>
      <c r="K135" s="162" t="s">
        <v>229</v>
      </c>
      <c r="L135" s="163"/>
      <c r="M135" s="103" t="s">
        <v>276</v>
      </c>
      <c r="N135" s="108">
        <v>25</v>
      </c>
      <c r="O135" s="109">
        <v>26.9</v>
      </c>
      <c r="P135" s="110">
        <f t="shared" si="5"/>
        <v>-7.0631970260222943</v>
      </c>
      <c r="Q135" s="109">
        <v>35</v>
      </c>
      <c r="R135" s="109">
        <v>15</v>
      </c>
    </row>
    <row r="136" spans="2:18" ht="27.75">
      <c r="B136" s="101" t="s">
        <v>85</v>
      </c>
      <c r="C136" s="102" t="s">
        <v>142</v>
      </c>
      <c r="D136" s="102"/>
      <c r="E136" s="102"/>
      <c r="F136" s="102" t="s">
        <v>120</v>
      </c>
      <c r="G136" s="103"/>
      <c r="H136" s="7"/>
      <c r="I136" s="7"/>
      <c r="J136" s="103">
        <v>12</v>
      </c>
      <c r="K136" s="162" t="s">
        <v>313</v>
      </c>
      <c r="L136" s="163"/>
      <c r="M136" s="103" t="s">
        <v>276</v>
      </c>
      <c r="N136" s="108">
        <v>80</v>
      </c>
      <c r="O136" s="109">
        <v>83.333333333333329</v>
      </c>
      <c r="P136" s="110">
        <f t="shared" si="5"/>
        <v>-4</v>
      </c>
      <c r="Q136" s="109">
        <v>100</v>
      </c>
      <c r="R136" s="109">
        <v>60</v>
      </c>
    </row>
    <row r="137" spans="2:18" ht="27.75">
      <c r="B137" s="101" t="s">
        <v>86</v>
      </c>
      <c r="C137" s="102" t="s">
        <v>144</v>
      </c>
      <c r="D137" s="120"/>
      <c r="E137" s="102"/>
      <c r="F137" s="102" t="s">
        <v>121</v>
      </c>
      <c r="G137" s="103"/>
      <c r="H137" s="7"/>
      <c r="I137" s="7"/>
      <c r="J137" s="103">
        <v>13</v>
      </c>
      <c r="K137" s="162" t="s">
        <v>312</v>
      </c>
      <c r="L137" s="163"/>
      <c r="M137" s="103" t="s">
        <v>276</v>
      </c>
      <c r="N137" s="108">
        <v>37</v>
      </c>
      <c r="O137" s="109">
        <v>34.166666666666664</v>
      </c>
      <c r="P137" s="111">
        <f t="shared" si="5"/>
        <v>8.2926829268292721</v>
      </c>
      <c r="Q137" s="109">
        <v>45</v>
      </c>
      <c r="R137" s="109">
        <v>30</v>
      </c>
    </row>
    <row r="138" spans="2:18" ht="27.75">
      <c r="B138" s="101" t="s">
        <v>87</v>
      </c>
      <c r="C138" s="102" t="s">
        <v>145</v>
      </c>
      <c r="D138" s="102"/>
      <c r="E138" s="102"/>
      <c r="F138" s="120"/>
      <c r="G138" s="103"/>
      <c r="H138" s="7"/>
      <c r="I138" s="7"/>
      <c r="J138" s="103">
        <v>14</v>
      </c>
      <c r="K138" s="162" t="s">
        <v>281</v>
      </c>
      <c r="L138" s="163"/>
      <c r="M138" s="103" t="s">
        <v>276</v>
      </c>
      <c r="N138" s="108">
        <v>24.15</v>
      </c>
      <c r="O138" s="109">
        <v>23.529411764705898</v>
      </c>
      <c r="P138" s="111">
        <f t="shared" si="5"/>
        <v>2.6374999999999318</v>
      </c>
      <c r="Q138" s="109">
        <v>40</v>
      </c>
      <c r="R138" s="109">
        <v>15</v>
      </c>
    </row>
    <row r="139" spans="2:18" ht="27.75">
      <c r="B139" s="101" t="s">
        <v>88</v>
      </c>
      <c r="C139" s="102" t="s">
        <v>146</v>
      </c>
      <c r="D139" s="102"/>
      <c r="E139" s="102"/>
      <c r="F139" s="102"/>
      <c r="G139" s="103"/>
      <c r="H139" s="7"/>
      <c r="I139" s="7"/>
      <c r="J139" s="103">
        <v>15</v>
      </c>
      <c r="K139" s="162" t="s">
        <v>282</v>
      </c>
      <c r="L139" s="163"/>
      <c r="M139" s="103" t="s">
        <v>276</v>
      </c>
      <c r="N139" s="108">
        <v>20.64</v>
      </c>
      <c r="O139" s="109">
        <v>21</v>
      </c>
      <c r="P139" s="110">
        <f t="shared" si="5"/>
        <v>-1.7142857142857082</v>
      </c>
      <c r="Q139" s="109">
        <v>30</v>
      </c>
      <c r="R139" s="109">
        <v>12</v>
      </c>
    </row>
    <row r="140" spans="2:18" ht="27.75">
      <c r="B140" s="101" t="s">
        <v>89</v>
      </c>
      <c r="C140" s="102" t="s">
        <v>147</v>
      </c>
      <c r="D140" s="102"/>
      <c r="E140" s="102"/>
      <c r="F140" s="102"/>
      <c r="G140" s="103"/>
      <c r="H140" s="7"/>
      <c r="I140" s="7"/>
      <c r="J140" s="103">
        <v>16</v>
      </c>
      <c r="K140" s="162" t="s">
        <v>283</v>
      </c>
      <c r="L140" s="163"/>
      <c r="M140" s="103" t="s">
        <v>276</v>
      </c>
      <c r="N140" s="108">
        <v>46.4</v>
      </c>
      <c r="O140" s="109">
        <v>46.805555555555557</v>
      </c>
      <c r="P140" s="110">
        <f>N140*100/O140-100</f>
        <v>-0.86646884272997227</v>
      </c>
      <c r="Q140" s="109">
        <v>60</v>
      </c>
      <c r="R140" s="109">
        <v>30</v>
      </c>
    </row>
    <row r="141" spans="2:18" ht="27.75">
      <c r="B141" s="101" t="s">
        <v>90</v>
      </c>
      <c r="C141" s="102" t="s">
        <v>337</v>
      </c>
      <c r="D141" s="102"/>
      <c r="E141" s="102"/>
      <c r="F141" s="102"/>
      <c r="G141" s="103"/>
      <c r="H141" s="7"/>
      <c r="I141" s="7"/>
      <c r="J141" s="103">
        <v>17</v>
      </c>
      <c r="K141" s="162" t="s">
        <v>284</v>
      </c>
      <c r="L141" s="163"/>
      <c r="M141" s="103" t="s">
        <v>276</v>
      </c>
      <c r="N141" s="108">
        <v>42</v>
      </c>
      <c r="O141" s="109">
        <v>40</v>
      </c>
      <c r="P141" s="111">
        <f t="shared" si="5"/>
        <v>5</v>
      </c>
      <c r="Q141" s="109">
        <v>50</v>
      </c>
      <c r="R141" s="109">
        <v>20</v>
      </c>
    </row>
    <row r="142" spans="2:18" ht="27.75">
      <c r="B142" s="101" t="s">
        <v>91</v>
      </c>
      <c r="C142" s="102"/>
      <c r="D142" s="102"/>
      <c r="E142" s="102"/>
      <c r="F142" s="102"/>
      <c r="G142" s="103"/>
      <c r="H142" s="7"/>
      <c r="I142" s="7"/>
      <c r="J142" s="103">
        <v>18</v>
      </c>
      <c r="K142" s="162" t="s">
        <v>311</v>
      </c>
      <c r="L142" s="163"/>
      <c r="M142" s="103" t="s">
        <v>285</v>
      </c>
      <c r="N142" s="108">
        <v>41.25</v>
      </c>
      <c r="O142" s="109">
        <v>41.2</v>
      </c>
      <c r="P142" s="111">
        <f t="shared" si="5"/>
        <v>0.1213592233009706</v>
      </c>
      <c r="Q142" s="109">
        <v>48</v>
      </c>
      <c r="R142" s="109">
        <v>32</v>
      </c>
    </row>
    <row r="143" spans="2:18" ht="27.75">
      <c r="B143" s="101" t="s">
        <v>148</v>
      </c>
      <c r="C143" s="102"/>
      <c r="D143" s="102"/>
      <c r="E143" s="102"/>
      <c r="F143" s="120"/>
      <c r="G143" s="103"/>
      <c r="H143" s="7"/>
      <c r="I143" s="7"/>
      <c r="J143" s="103">
        <v>19</v>
      </c>
      <c r="K143" s="162" t="s">
        <v>286</v>
      </c>
      <c r="L143" s="163"/>
      <c r="M143" s="103" t="s">
        <v>276</v>
      </c>
      <c r="N143" s="108">
        <v>32.58</v>
      </c>
      <c r="O143" s="109">
        <v>31.481481481481481</v>
      </c>
      <c r="P143" s="111">
        <f t="shared" si="5"/>
        <v>3.4894117647058778</v>
      </c>
      <c r="Q143" s="109">
        <v>45</v>
      </c>
      <c r="R143" s="109">
        <v>20</v>
      </c>
    </row>
    <row r="144" spans="2:18" ht="27.75">
      <c r="B144" s="101" t="s">
        <v>149</v>
      </c>
      <c r="C144" s="102"/>
      <c r="D144" s="102"/>
      <c r="E144" s="102"/>
      <c r="F144" s="120"/>
      <c r="G144" s="103"/>
      <c r="H144" s="7"/>
      <c r="I144" s="7"/>
      <c r="J144" s="103"/>
      <c r="K144" s="162" t="s">
        <v>287</v>
      </c>
      <c r="L144" s="163"/>
      <c r="M144" s="103"/>
      <c r="N144" s="108"/>
      <c r="O144" s="109"/>
      <c r="P144" s="109"/>
      <c r="Q144" s="109"/>
      <c r="R144" s="109"/>
    </row>
    <row r="145" spans="2:18" ht="27.75">
      <c r="B145" s="101" t="s">
        <v>152</v>
      </c>
      <c r="C145" s="102"/>
      <c r="D145" s="102"/>
      <c r="E145" s="102"/>
      <c r="F145" s="120"/>
      <c r="G145" s="103"/>
      <c r="H145" s="7"/>
      <c r="I145" s="7"/>
      <c r="J145" s="103">
        <v>20</v>
      </c>
      <c r="K145" s="164" t="s">
        <v>320</v>
      </c>
      <c r="L145" s="165" t="s">
        <v>288</v>
      </c>
      <c r="M145" s="103" t="s">
        <v>289</v>
      </c>
      <c r="N145" s="108">
        <v>6.33</v>
      </c>
      <c r="O145" s="109">
        <v>6.1666666666666696</v>
      </c>
      <c r="P145" s="111">
        <f t="shared" si="5"/>
        <v>2.6486486486486029</v>
      </c>
      <c r="Q145" s="109">
        <v>8</v>
      </c>
      <c r="R145" s="109">
        <v>4</v>
      </c>
    </row>
    <row r="146" spans="2:18" ht="27.75">
      <c r="B146" s="101" t="s">
        <v>153</v>
      </c>
      <c r="C146" s="102"/>
      <c r="D146" s="102"/>
      <c r="E146" s="102"/>
      <c r="F146" s="120"/>
      <c r="G146" s="103"/>
      <c r="H146" s="7"/>
      <c r="I146" s="7"/>
      <c r="J146" s="103">
        <v>21</v>
      </c>
      <c r="K146" s="164" t="s">
        <v>321</v>
      </c>
      <c r="L146" s="165" t="s">
        <v>290</v>
      </c>
      <c r="M146" s="103" t="s">
        <v>289</v>
      </c>
      <c r="N146" s="108">
        <v>16.34</v>
      </c>
      <c r="O146" s="109">
        <v>16.318181818181817</v>
      </c>
      <c r="P146" s="111">
        <f t="shared" si="5"/>
        <v>0.13370473537605676</v>
      </c>
      <c r="Q146" s="109">
        <v>20</v>
      </c>
      <c r="R146" s="109">
        <v>12</v>
      </c>
    </row>
    <row r="147" spans="2:18" ht="27.75">
      <c r="B147" s="101" t="s">
        <v>155</v>
      </c>
      <c r="C147" s="102"/>
      <c r="D147" s="102"/>
      <c r="E147" s="102"/>
      <c r="F147" s="102"/>
      <c r="G147" s="103"/>
      <c r="H147" s="7"/>
      <c r="I147" s="7"/>
      <c r="J147" s="103">
        <v>22</v>
      </c>
      <c r="K147" s="162" t="s">
        <v>318</v>
      </c>
      <c r="L147" s="163"/>
      <c r="M147" s="103" t="s">
        <v>289</v>
      </c>
      <c r="N147" s="108">
        <v>5.58</v>
      </c>
      <c r="O147" s="109">
        <v>5.5555555555555554</v>
      </c>
      <c r="P147" s="111">
        <f t="shared" si="5"/>
        <v>0.43999999999999773</v>
      </c>
      <c r="Q147" s="109">
        <v>8</v>
      </c>
      <c r="R147" s="109">
        <v>3</v>
      </c>
    </row>
    <row r="148" spans="2:18" ht="27.75">
      <c r="B148" s="101" t="s">
        <v>158</v>
      </c>
      <c r="C148" s="102"/>
      <c r="D148" s="102"/>
      <c r="E148" s="102"/>
      <c r="F148" s="120"/>
      <c r="G148" s="103"/>
      <c r="H148" s="7"/>
      <c r="I148" s="7"/>
      <c r="J148" s="103">
        <v>23</v>
      </c>
      <c r="K148" s="162" t="s">
        <v>322</v>
      </c>
      <c r="L148" s="163"/>
      <c r="M148" s="103" t="s">
        <v>276</v>
      </c>
      <c r="N148" s="108">
        <v>52.5</v>
      </c>
      <c r="O148" s="109">
        <v>55</v>
      </c>
      <c r="P148" s="110">
        <f t="shared" si="5"/>
        <v>-4.5454545454545467</v>
      </c>
      <c r="Q148" s="109">
        <v>70</v>
      </c>
      <c r="R148" s="109">
        <v>35</v>
      </c>
    </row>
    <row r="149" spans="2:18" ht="27.75">
      <c r="B149" s="101" t="s">
        <v>159</v>
      </c>
      <c r="C149" s="102"/>
      <c r="D149" s="102"/>
      <c r="E149" s="102"/>
      <c r="F149" s="102"/>
      <c r="G149" s="103"/>
      <c r="H149" s="7"/>
      <c r="I149" s="7"/>
      <c r="J149" s="103">
        <v>24</v>
      </c>
      <c r="K149" s="162" t="s">
        <v>291</v>
      </c>
      <c r="L149" s="163"/>
      <c r="M149" s="103" t="s">
        <v>276</v>
      </c>
      <c r="N149" s="108">
        <v>92.63</v>
      </c>
      <c r="O149" s="109">
        <v>92.818181818181813</v>
      </c>
      <c r="P149" s="110">
        <f t="shared" si="5"/>
        <v>-0.20274240940254629</v>
      </c>
      <c r="Q149" s="109">
        <v>120</v>
      </c>
      <c r="R149" s="109">
        <v>70</v>
      </c>
    </row>
    <row r="150" spans="2:18" ht="27.75">
      <c r="B150" s="101" t="s">
        <v>160</v>
      </c>
      <c r="C150" s="102"/>
      <c r="D150" s="102"/>
      <c r="E150" s="102"/>
      <c r="F150" s="102"/>
      <c r="G150" s="103"/>
      <c r="H150" s="7"/>
      <c r="I150" s="7"/>
      <c r="J150" s="103">
        <v>25</v>
      </c>
      <c r="K150" s="162" t="s">
        <v>292</v>
      </c>
      <c r="L150" s="163"/>
      <c r="M150" s="103" t="s">
        <v>276</v>
      </c>
      <c r="N150" s="108">
        <v>99.74</v>
      </c>
      <c r="O150" s="109">
        <v>100.96153846153847</v>
      </c>
      <c r="P150" s="110">
        <f t="shared" si="5"/>
        <v>-1.2099047619047667</v>
      </c>
      <c r="Q150" s="109">
        <v>120</v>
      </c>
      <c r="R150" s="109">
        <v>80</v>
      </c>
    </row>
    <row r="151" spans="2:18" ht="27.75">
      <c r="B151" s="101" t="s">
        <v>161</v>
      </c>
      <c r="C151" s="102"/>
      <c r="D151" s="102"/>
      <c r="E151" s="102"/>
      <c r="F151" s="102"/>
      <c r="G151" s="103"/>
      <c r="H151" s="7"/>
      <c r="I151" s="7"/>
      <c r="J151" s="103">
        <v>26</v>
      </c>
      <c r="K151" s="162" t="s">
        <v>310</v>
      </c>
      <c r="L151" s="163"/>
      <c r="M151" s="103" t="s">
        <v>276</v>
      </c>
      <c r="N151" s="108">
        <v>40</v>
      </c>
      <c r="O151" s="109">
        <v>40.571428571428569</v>
      </c>
      <c r="P151" s="110">
        <f t="shared" si="5"/>
        <v>-1.4084507042253449</v>
      </c>
      <c r="Q151" s="109">
        <v>45</v>
      </c>
      <c r="R151" s="109">
        <v>30</v>
      </c>
    </row>
    <row r="152" spans="2:18" ht="27.75">
      <c r="B152" s="101" t="s">
        <v>163</v>
      </c>
      <c r="C152" s="120"/>
      <c r="D152" s="102"/>
      <c r="E152" s="102"/>
      <c r="F152" s="102"/>
      <c r="G152" s="103"/>
      <c r="H152" s="7"/>
      <c r="I152" s="7"/>
      <c r="J152" s="103">
        <v>27</v>
      </c>
      <c r="K152" s="162" t="s">
        <v>317</v>
      </c>
      <c r="L152" s="163"/>
      <c r="M152" s="103" t="s">
        <v>276</v>
      </c>
      <c r="N152" s="108">
        <v>87.5</v>
      </c>
      <c r="O152" s="109">
        <v>82.222222222222229</v>
      </c>
      <c r="P152" s="111">
        <f t="shared" si="5"/>
        <v>6.4189189189189051</v>
      </c>
      <c r="Q152" s="109">
        <v>100</v>
      </c>
      <c r="R152" s="109">
        <v>70</v>
      </c>
    </row>
    <row r="153" spans="2:18" ht="27.75">
      <c r="B153" s="101" t="s">
        <v>164</v>
      </c>
      <c r="C153" s="102"/>
      <c r="D153" s="102"/>
      <c r="E153" s="102"/>
      <c r="F153" s="102"/>
      <c r="G153" s="103"/>
      <c r="H153" s="7"/>
      <c r="I153" s="7"/>
      <c r="J153" s="103">
        <v>28</v>
      </c>
      <c r="K153" s="162" t="s">
        <v>293</v>
      </c>
      <c r="L153" s="163"/>
      <c r="M153" s="103" t="s">
        <v>294</v>
      </c>
      <c r="N153" s="108">
        <v>4.3899999999999997</v>
      </c>
      <c r="O153" s="109">
        <v>4.4368421052631586</v>
      </c>
      <c r="P153" s="110">
        <f t="shared" si="5"/>
        <v>-1.0557532621589871</v>
      </c>
      <c r="Q153" s="109">
        <v>8</v>
      </c>
      <c r="R153" s="109">
        <v>3</v>
      </c>
    </row>
    <row r="154" spans="2:18" ht="27.75">
      <c r="B154" s="101" t="s">
        <v>165</v>
      </c>
      <c r="C154" s="102"/>
      <c r="D154" s="102"/>
      <c r="E154" s="102"/>
      <c r="F154" s="102"/>
      <c r="G154" s="103"/>
      <c r="H154" s="7"/>
      <c r="I154" s="7"/>
      <c r="J154" s="103">
        <v>29</v>
      </c>
      <c r="K154" s="162" t="s">
        <v>234</v>
      </c>
      <c r="L154" s="163"/>
      <c r="M154" s="103" t="s">
        <v>295</v>
      </c>
      <c r="N154" s="108">
        <v>3.04</v>
      </c>
      <c r="O154" s="109">
        <v>3.1064285714285709</v>
      </c>
      <c r="P154" s="110">
        <f t="shared" si="5"/>
        <v>-2.1384226258909962</v>
      </c>
      <c r="Q154" s="109">
        <v>6</v>
      </c>
      <c r="R154" s="109">
        <v>2</v>
      </c>
    </row>
    <row r="155" spans="2:18" ht="27.75">
      <c r="B155" s="101" t="s">
        <v>166</v>
      </c>
      <c r="C155" s="102"/>
      <c r="D155" s="102"/>
      <c r="E155" s="102"/>
      <c r="F155" s="102"/>
      <c r="G155" s="103"/>
      <c r="H155" s="7"/>
      <c r="I155" s="7"/>
      <c r="J155" s="103">
        <v>30</v>
      </c>
      <c r="K155" s="162" t="s">
        <v>309</v>
      </c>
      <c r="L155" s="163"/>
      <c r="M155" s="103" t="s">
        <v>295</v>
      </c>
      <c r="N155" s="108">
        <v>25.6</v>
      </c>
      <c r="O155" s="109">
        <v>25.285714285714285</v>
      </c>
      <c r="P155" s="111">
        <f t="shared" si="5"/>
        <v>1.2429378531073496</v>
      </c>
      <c r="Q155" s="109">
        <v>35</v>
      </c>
      <c r="R155" s="109">
        <v>20</v>
      </c>
    </row>
    <row r="156" spans="2:18" ht="27.75">
      <c r="B156" s="101" t="s">
        <v>167</v>
      </c>
      <c r="C156" s="102"/>
      <c r="D156" s="102"/>
      <c r="E156" s="102"/>
      <c r="F156" s="102"/>
      <c r="G156" s="103"/>
      <c r="H156" s="7"/>
      <c r="I156" s="7"/>
      <c r="J156" s="103">
        <v>31</v>
      </c>
      <c r="K156" s="162" t="s">
        <v>308</v>
      </c>
      <c r="L156" s="163"/>
      <c r="M156" s="103" t="s">
        <v>295</v>
      </c>
      <c r="N156" s="108">
        <v>18.329999999999998</v>
      </c>
      <c r="O156" s="109">
        <v>20</v>
      </c>
      <c r="P156" s="110">
        <f t="shared" si="5"/>
        <v>-8.3500000000000085</v>
      </c>
      <c r="Q156" s="109">
        <v>25</v>
      </c>
      <c r="R156" s="109">
        <v>10</v>
      </c>
    </row>
    <row r="157" spans="2:18" ht="27.75">
      <c r="B157" s="101" t="s">
        <v>168</v>
      </c>
      <c r="C157" s="120"/>
      <c r="D157" s="102"/>
      <c r="E157" s="102"/>
      <c r="F157" s="102"/>
      <c r="G157" s="103"/>
      <c r="H157" s="7"/>
      <c r="I157" s="7"/>
      <c r="J157" s="103"/>
      <c r="K157" s="162" t="s">
        <v>296</v>
      </c>
      <c r="L157" s="163"/>
      <c r="M157" s="103"/>
      <c r="N157" s="108"/>
      <c r="O157" s="109"/>
      <c r="P157" s="109"/>
      <c r="Q157" s="109"/>
      <c r="R157" s="109"/>
    </row>
    <row r="158" spans="2:18" ht="27.75">
      <c r="B158" s="101" t="s">
        <v>169</v>
      </c>
      <c r="C158" s="102"/>
      <c r="D158" s="102"/>
      <c r="E158" s="102"/>
      <c r="F158" s="102"/>
      <c r="G158" s="103"/>
      <c r="H158" s="7"/>
      <c r="I158" s="7"/>
      <c r="J158" s="103">
        <v>32</v>
      </c>
      <c r="K158" s="164" t="s">
        <v>297</v>
      </c>
      <c r="L158" s="165" t="s">
        <v>297</v>
      </c>
      <c r="M158" s="103" t="s">
        <v>285</v>
      </c>
      <c r="N158" s="108">
        <v>35.520000000000003</v>
      </c>
      <c r="O158" s="109">
        <v>36.875</v>
      </c>
      <c r="P158" s="110">
        <f t="shared" si="5"/>
        <v>-3.6745762711864245</v>
      </c>
      <c r="Q158" s="109">
        <v>45</v>
      </c>
      <c r="R158" s="109">
        <v>24.7</v>
      </c>
    </row>
    <row r="159" spans="2:18" ht="27.75">
      <c r="B159" s="101" t="s">
        <v>171</v>
      </c>
      <c r="C159" s="102"/>
      <c r="D159" s="102"/>
      <c r="E159" s="102"/>
      <c r="F159" s="102"/>
      <c r="G159" s="103"/>
      <c r="H159" s="7"/>
      <c r="I159" s="7"/>
      <c r="J159" s="103">
        <v>33</v>
      </c>
      <c r="K159" s="164" t="s">
        <v>298</v>
      </c>
      <c r="L159" s="165" t="s">
        <v>298</v>
      </c>
      <c r="M159" s="103" t="s">
        <v>285</v>
      </c>
      <c r="N159" s="108">
        <v>39.19</v>
      </c>
      <c r="O159" s="109">
        <v>39.166666666666664</v>
      </c>
      <c r="P159" s="111">
        <f t="shared" si="5"/>
        <v>5.9574468085116905E-2</v>
      </c>
      <c r="Q159" s="109">
        <v>50</v>
      </c>
      <c r="R159" s="109">
        <v>20</v>
      </c>
    </row>
    <row r="160" spans="2:18" ht="27.75">
      <c r="B160" s="101" t="s">
        <v>172</v>
      </c>
      <c r="C160" s="102"/>
      <c r="D160" s="102"/>
      <c r="E160" s="102"/>
      <c r="F160" s="102"/>
      <c r="G160" s="103"/>
      <c r="H160" s="7"/>
      <c r="I160" s="7"/>
      <c r="J160" s="103">
        <v>34</v>
      </c>
      <c r="K160" s="164" t="s">
        <v>299</v>
      </c>
      <c r="L160" s="165" t="s">
        <v>299</v>
      </c>
      <c r="M160" s="103" t="s">
        <v>285</v>
      </c>
      <c r="N160" s="108">
        <v>50.11</v>
      </c>
      <c r="O160" s="109">
        <v>50</v>
      </c>
      <c r="P160" s="111">
        <f t="shared" si="5"/>
        <v>0.21999999999999886</v>
      </c>
      <c r="Q160" s="109">
        <v>60</v>
      </c>
      <c r="R160" s="109">
        <v>36</v>
      </c>
    </row>
    <row r="161" spans="2:18" ht="27.75">
      <c r="B161" s="101" t="s">
        <v>173</v>
      </c>
      <c r="C161" s="102"/>
      <c r="D161" s="102"/>
      <c r="E161" s="102"/>
      <c r="F161" s="102"/>
      <c r="G161" s="103"/>
      <c r="H161" s="7"/>
      <c r="I161" s="7"/>
      <c r="J161" s="103">
        <v>35</v>
      </c>
      <c r="K161" s="162" t="s">
        <v>300</v>
      </c>
      <c r="L161" s="163"/>
      <c r="M161" s="103" t="s">
        <v>301</v>
      </c>
      <c r="N161" s="108">
        <v>1.27</v>
      </c>
      <c r="O161" s="109">
        <v>1.1944444444444444</v>
      </c>
      <c r="P161" s="111">
        <f t="shared" si="5"/>
        <v>6.3255813953488342</v>
      </c>
      <c r="Q161" s="109">
        <v>1.6</v>
      </c>
      <c r="R161" s="109">
        <v>1</v>
      </c>
    </row>
    <row r="162" spans="2:18" ht="27.75">
      <c r="B162" s="101" t="s">
        <v>174</v>
      </c>
      <c r="C162" s="102"/>
      <c r="D162" s="102"/>
      <c r="E162" s="102"/>
      <c r="F162" s="102"/>
      <c r="G162" s="103"/>
      <c r="H162" s="7"/>
      <c r="I162" s="7"/>
      <c r="J162" s="103">
        <v>36</v>
      </c>
      <c r="K162" s="162" t="s">
        <v>307</v>
      </c>
      <c r="L162" s="163"/>
      <c r="M162" s="103" t="s">
        <v>301</v>
      </c>
      <c r="N162" s="108">
        <v>1.5</v>
      </c>
      <c r="O162" s="109">
        <v>1.4571428571428571</v>
      </c>
      <c r="P162" s="111">
        <f t="shared" si="5"/>
        <v>2.9411764705882462</v>
      </c>
      <c r="Q162" s="109">
        <v>1.8</v>
      </c>
      <c r="R162" s="109">
        <v>1.2</v>
      </c>
    </row>
    <row r="163" spans="2:18" ht="27.75">
      <c r="B163" s="101" t="s">
        <v>175</v>
      </c>
      <c r="C163" s="120"/>
      <c r="D163" s="102"/>
      <c r="E163" s="102"/>
      <c r="F163" s="102"/>
      <c r="G163" s="103"/>
      <c r="H163" s="7"/>
      <c r="I163" s="7"/>
      <c r="J163" s="103"/>
      <c r="K163" s="162" t="s">
        <v>302</v>
      </c>
      <c r="L163" s="163"/>
      <c r="M163" s="103"/>
      <c r="N163" s="108"/>
      <c r="O163" s="109"/>
      <c r="P163" s="109"/>
      <c r="Q163" s="109"/>
      <c r="R163" s="109"/>
    </row>
    <row r="164" spans="2:18" ht="27.75">
      <c r="B164" s="101" t="s">
        <v>176</v>
      </c>
      <c r="C164" s="120"/>
      <c r="D164" s="102"/>
      <c r="E164" s="102"/>
      <c r="F164" s="102"/>
      <c r="G164" s="103"/>
      <c r="H164" s="7"/>
      <c r="I164" s="7"/>
      <c r="J164" s="103">
        <v>37</v>
      </c>
      <c r="K164" s="164" t="s">
        <v>303</v>
      </c>
      <c r="L164" s="165" t="s">
        <v>303</v>
      </c>
      <c r="M164" s="103" t="s">
        <v>285</v>
      </c>
      <c r="N164" s="108">
        <v>28.55</v>
      </c>
      <c r="O164" s="109">
        <v>29.555555555555557</v>
      </c>
      <c r="P164" s="110">
        <f t="shared" si="5"/>
        <v>-3.4022556390977456</v>
      </c>
      <c r="Q164" s="109">
        <v>40</v>
      </c>
      <c r="R164" s="109">
        <v>25</v>
      </c>
    </row>
    <row r="165" spans="2:18" ht="27.75">
      <c r="B165" s="101" t="s">
        <v>177</v>
      </c>
      <c r="C165" s="120"/>
      <c r="D165" s="102"/>
      <c r="E165" s="102"/>
      <c r="F165" s="102"/>
      <c r="G165" s="103"/>
      <c r="H165" s="7"/>
      <c r="I165" s="7"/>
      <c r="J165" s="103">
        <v>38</v>
      </c>
      <c r="K165" s="164" t="s">
        <v>319</v>
      </c>
      <c r="L165" s="165" t="s">
        <v>304</v>
      </c>
      <c r="M165" s="103" t="s">
        <v>285</v>
      </c>
      <c r="N165" s="108">
        <v>41.25</v>
      </c>
      <c r="O165" s="109">
        <v>41.944444444444443</v>
      </c>
      <c r="P165" s="110">
        <f t="shared" si="5"/>
        <v>-1.6556291390728433</v>
      </c>
      <c r="Q165" s="109">
        <v>45</v>
      </c>
      <c r="R165" s="109">
        <v>35</v>
      </c>
    </row>
    <row r="166" spans="2:18" ht="27.75">
      <c r="B166" s="101" t="s">
        <v>178</v>
      </c>
      <c r="C166" s="120"/>
      <c r="D166" s="102"/>
      <c r="E166" s="102"/>
      <c r="F166" s="102"/>
      <c r="G166" s="103"/>
      <c r="H166" s="7"/>
      <c r="I166" s="7"/>
      <c r="J166" s="103">
        <v>39</v>
      </c>
      <c r="K166" s="164" t="s">
        <v>305</v>
      </c>
      <c r="L166" s="165" t="s">
        <v>305</v>
      </c>
      <c r="M166" s="103" t="s">
        <v>285</v>
      </c>
      <c r="N166" s="108">
        <v>51.5</v>
      </c>
      <c r="O166" s="109">
        <v>52</v>
      </c>
      <c r="P166" s="110">
        <f t="shared" si="5"/>
        <v>-0.961538461538467</v>
      </c>
      <c r="Q166" s="109">
        <v>70</v>
      </c>
      <c r="R166" s="109">
        <v>40</v>
      </c>
    </row>
    <row r="167" spans="2:18" ht="27.75">
      <c r="B167" s="101" t="s">
        <v>179</v>
      </c>
      <c r="C167" s="120"/>
      <c r="D167" s="102"/>
      <c r="E167" s="102"/>
      <c r="F167" s="102"/>
      <c r="G167" s="103"/>
      <c r="H167" s="7"/>
      <c r="I167" s="7"/>
      <c r="J167" s="103">
        <v>40</v>
      </c>
      <c r="K167" s="162" t="s">
        <v>306</v>
      </c>
      <c r="L167" s="163"/>
      <c r="M167" s="103" t="s">
        <v>285</v>
      </c>
      <c r="N167" s="108">
        <v>49.35</v>
      </c>
      <c r="O167" s="109">
        <v>49.166666666666664</v>
      </c>
      <c r="P167" s="111">
        <f t="shared" si="5"/>
        <v>0.37288135593220773</v>
      </c>
      <c r="Q167" s="109">
        <v>60</v>
      </c>
      <c r="R167" s="109">
        <v>32</v>
      </c>
    </row>
    <row r="168" spans="2:18" ht="27.75">
      <c r="B168" s="101" t="s">
        <v>180</v>
      </c>
      <c r="C168" s="120"/>
      <c r="D168" s="102"/>
      <c r="E168" s="102"/>
      <c r="F168" s="102"/>
      <c r="G168" s="103"/>
      <c r="H168" s="7"/>
      <c r="I168" s="7"/>
      <c r="J168" s="103">
        <v>41</v>
      </c>
      <c r="K168" s="162" t="s">
        <v>306</v>
      </c>
      <c r="L168" s="163"/>
      <c r="M168" s="103" t="s">
        <v>301</v>
      </c>
      <c r="N168" s="108">
        <v>24.54</v>
      </c>
      <c r="O168" s="109">
        <v>26.2</v>
      </c>
      <c r="P168" s="110">
        <f t="shared" si="5"/>
        <v>-6.3358778625954244</v>
      </c>
      <c r="Q168" s="109">
        <v>34</v>
      </c>
      <c r="R168" s="109">
        <v>18</v>
      </c>
    </row>
    <row r="169" spans="2:18" ht="27">
      <c r="B169" s="101" t="s">
        <v>181</v>
      </c>
      <c r="C169" s="120"/>
      <c r="D169" s="102"/>
      <c r="E169" s="102"/>
      <c r="F169" s="102"/>
      <c r="G169" s="103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">
      <c r="B170" s="101" t="s">
        <v>182</v>
      </c>
      <c r="C170" s="120"/>
      <c r="D170" s="102"/>
      <c r="E170" s="102"/>
      <c r="F170" s="102"/>
      <c r="G170" s="103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">
      <c r="B171" s="101" t="s">
        <v>183</v>
      </c>
      <c r="C171" s="120"/>
      <c r="D171" s="102"/>
      <c r="E171" s="102"/>
      <c r="F171" s="102"/>
      <c r="G171" s="103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">
      <c r="B172" s="101" t="s">
        <v>184</v>
      </c>
      <c r="C172" s="120"/>
      <c r="D172" s="102"/>
      <c r="E172" s="102"/>
      <c r="F172" s="102"/>
      <c r="G172" s="103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">
      <c r="B173" s="101" t="s">
        <v>186</v>
      </c>
      <c r="C173" s="120"/>
      <c r="D173" s="102"/>
      <c r="E173" s="102"/>
      <c r="F173" s="102"/>
      <c r="G173" s="103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">
      <c r="B174" s="101" t="s">
        <v>187</v>
      </c>
      <c r="C174" s="102"/>
      <c r="D174" s="102"/>
      <c r="E174" s="102"/>
      <c r="F174" s="102"/>
      <c r="G174" s="103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">
      <c r="B175" s="101" t="s">
        <v>188</v>
      </c>
      <c r="C175" s="102"/>
      <c r="D175" s="102"/>
      <c r="E175" s="102"/>
      <c r="F175" s="102"/>
      <c r="G175" s="103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">
      <c r="B176" s="101" t="s">
        <v>336</v>
      </c>
      <c r="C176" s="102"/>
      <c r="D176" s="102"/>
      <c r="E176" s="102"/>
      <c r="F176" s="102"/>
      <c r="G176" s="103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.75">
      <c r="B177" s="166" t="s">
        <v>338</v>
      </c>
      <c r="C177" s="167"/>
      <c r="D177" s="167"/>
      <c r="E177" s="167"/>
      <c r="F177" s="167"/>
      <c r="G177" s="168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">
      <c r="B178" s="101" t="s">
        <v>331</v>
      </c>
      <c r="C178" s="102"/>
      <c r="D178" s="102"/>
      <c r="E178" s="102"/>
      <c r="F178" s="102"/>
      <c r="G178" s="103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">
      <c r="B179" s="101" t="s">
        <v>165</v>
      </c>
      <c r="C179" s="102"/>
      <c r="D179" s="102"/>
      <c r="E179" s="102"/>
      <c r="F179" s="102"/>
      <c r="G179" s="103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">
      <c r="B180" s="101" t="s">
        <v>167</v>
      </c>
      <c r="C180" s="102"/>
      <c r="D180" s="102"/>
      <c r="E180" s="102"/>
      <c r="F180" s="102"/>
      <c r="G180" s="103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">
      <c r="B181" s="101" t="s">
        <v>168</v>
      </c>
      <c r="C181" s="102"/>
      <c r="D181" s="102"/>
      <c r="E181" s="102"/>
      <c r="F181" s="102"/>
      <c r="G181" s="103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">
      <c r="B182" s="101" t="s">
        <v>182</v>
      </c>
      <c r="C182" s="102"/>
      <c r="D182" s="102"/>
      <c r="E182" s="102"/>
      <c r="F182" s="102"/>
      <c r="G182" s="103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">
      <c r="B183" s="101" t="s">
        <v>183</v>
      </c>
      <c r="C183" s="102"/>
      <c r="D183" s="102"/>
      <c r="E183" s="102"/>
      <c r="F183" s="102"/>
      <c r="G183" s="103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">
      <c r="B184" s="101" t="s">
        <v>186</v>
      </c>
      <c r="C184" s="102"/>
      <c r="D184" s="102"/>
      <c r="E184" s="102"/>
      <c r="F184" s="102"/>
      <c r="G184" s="103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.75">
      <c r="B185" s="166" t="s">
        <v>339</v>
      </c>
      <c r="C185" s="167"/>
      <c r="D185" s="167"/>
      <c r="E185" s="167"/>
      <c r="F185" s="167"/>
      <c r="G185" s="168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">
      <c r="B186" s="101" t="s">
        <v>70</v>
      </c>
      <c r="C186" s="102" t="s">
        <v>340</v>
      </c>
      <c r="D186" s="102" t="s">
        <v>61</v>
      </c>
      <c r="E186" s="102" t="s">
        <v>65</v>
      </c>
      <c r="F186" s="102" t="s">
        <v>107</v>
      </c>
      <c r="G186" s="103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">
      <c r="B187" s="101" t="s">
        <v>71</v>
      </c>
      <c r="C187" s="102" t="s">
        <v>401</v>
      </c>
      <c r="D187" s="102" t="s">
        <v>94</v>
      </c>
      <c r="E187" s="102" t="s">
        <v>343</v>
      </c>
      <c r="F187" s="102" t="s">
        <v>424</v>
      </c>
      <c r="G187" s="103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">
      <c r="B188" s="101" t="s">
        <v>377</v>
      </c>
      <c r="C188" s="102" t="s">
        <v>125</v>
      </c>
      <c r="D188" s="102" t="s">
        <v>96</v>
      </c>
      <c r="E188" s="102" t="s">
        <v>347</v>
      </c>
      <c r="F188" s="102" t="s">
        <v>113</v>
      </c>
      <c r="G188" s="103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">
      <c r="B189" s="101" t="s">
        <v>378</v>
      </c>
      <c r="C189" s="102" t="s">
        <v>341</v>
      </c>
      <c r="D189" s="102" t="s">
        <v>350</v>
      </c>
      <c r="E189" s="102" t="s">
        <v>104</v>
      </c>
      <c r="F189" s="102" t="s">
        <v>425</v>
      </c>
      <c r="G189" s="103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">
      <c r="B190" s="101" t="s">
        <v>72</v>
      </c>
      <c r="C190" s="102" t="s">
        <v>402</v>
      </c>
      <c r="D190" s="102" t="s">
        <v>99</v>
      </c>
      <c r="E190" s="102" t="s">
        <v>105</v>
      </c>
      <c r="F190" s="102" t="s">
        <v>116</v>
      </c>
      <c r="G190" s="103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">
      <c r="B191" s="101" t="s">
        <v>74</v>
      </c>
      <c r="C191" s="102" t="s">
        <v>128</v>
      </c>
      <c r="D191" s="102" t="s">
        <v>101</v>
      </c>
      <c r="E191" s="102" t="s">
        <v>420</v>
      </c>
      <c r="F191" s="102" t="s">
        <v>368</v>
      </c>
      <c r="G191" s="103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">
      <c r="B192" s="101" t="s">
        <v>75</v>
      </c>
      <c r="C192" s="102" t="s">
        <v>342</v>
      </c>
      <c r="D192" s="102"/>
      <c r="E192" s="102" t="s">
        <v>356</v>
      </c>
      <c r="F192" s="102"/>
      <c r="G192" s="103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">
      <c r="B193" s="101" t="s">
        <v>79</v>
      </c>
      <c r="C193" s="102" t="s">
        <v>129</v>
      </c>
      <c r="D193" s="102"/>
      <c r="E193" s="102" t="s">
        <v>421</v>
      </c>
      <c r="F193" s="102"/>
      <c r="G193" s="103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">
      <c r="B194" s="101" t="s">
        <v>379</v>
      </c>
      <c r="C194" s="102" t="s">
        <v>130</v>
      </c>
      <c r="D194" s="102"/>
      <c r="E194" s="102" t="s">
        <v>422</v>
      </c>
      <c r="F194" s="102"/>
      <c r="G194" s="103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">
      <c r="B195" s="101" t="s">
        <v>82</v>
      </c>
      <c r="C195" s="102" t="s">
        <v>344</v>
      </c>
      <c r="D195" s="102"/>
      <c r="E195" s="102" t="s">
        <v>423</v>
      </c>
      <c r="F195" s="102"/>
      <c r="G195" s="103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">
      <c r="B196" s="101" t="s">
        <v>349</v>
      </c>
      <c r="C196" s="102" t="s">
        <v>403</v>
      </c>
      <c r="D196" s="102"/>
      <c r="E196" s="102" t="s">
        <v>106</v>
      </c>
      <c r="F196" s="102"/>
      <c r="G196" s="103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">
      <c r="B197" s="101" t="s">
        <v>380</v>
      </c>
      <c r="C197" s="102" t="s">
        <v>345</v>
      </c>
      <c r="D197" s="102"/>
      <c r="E197" s="102"/>
      <c r="F197" s="102"/>
      <c r="G197" s="103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">
      <c r="B198" s="101" t="s">
        <v>381</v>
      </c>
      <c r="C198" s="102" t="s">
        <v>346</v>
      </c>
      <c r="D198" s="102"/>
      <c r="E198" s="102"/>
      <c r="F198" s="102"/>
      <c r="G198" s="103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">
      <c r="B199" s="101" t="s">
        <v>352</v>
      </c>
      <c r="C199" s="102" t="s">
        <v>404</v>
      </c>
      <c r="D199" s="102"/>
      <c r="E199" s="102"/>
      <c r="F199" s="102"/>
      <c r="G199" s="103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">
      <c r="B200" s="101" t="s">
        <v>382</v>
      </c>
      <c r="C200" s="102" t="s">
        <v>348</v>
      </c>
      <c r="D200" s="102"/>
      <c r="E200" s="102"/>
      <c r="F200" s="102"/>
      <c r="G200" s="103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">
      <c r="B201" s="101" t="s">
        <v>383</v>
      </c>
      <c r="C201" s="102" t="s">
        <v>132</v>
      </c>
      <c r="D201" s="102"/>
      <c r="E201" s="102"/>
      <c r="F201" s="102"/>
      <c r="G201" s="103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">
      <c r="B202" s="101" t="s">
        <v>384</v>
      </c>
      <c r="C202" s="102" t="s">
        <v>351</v>
      </c>
      <c r="D202" s="102"/>
      <c r="E202" s="102"/>
      <c r="F202" s="102"/>
      <c r="G202" s="103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">
      <c r="B203" s="101" t="s">
        <v>150</v>
      </c>
      <c r="C203" s="102" t="s">
        <v>405</v>
      </c>
      <c r="D203" s="102"/>
      <c r="E203" s="102"/>
      <c r="F203" s="102"/>
      <c r="G203" s="103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">
      <c r="B204" s="101" t="s">
        <v>151</v>
      </c>
      <c r="C204" s="102" t="s">
        <v>92</v>
      </c>
      <c r="D204" s="102"/>
      <c r="E204" s="102"/>
      <c r="F204" s="102"/>
      <c r="G204" s="103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">
      <c r="B205" s="101" t="s">
        <v>385</v>
      </c>
      <c r="C205" s="102" t="s">
        <v>133</v>
      </c>
      <c r="D205" s="102"/>
      <c r="E205" s="102"/>
      <c r="F205" s="102"/>
      <c r="G205" s="103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">
      <c r="B206" s="101" t="s">
        <v>386</v>
      </c>
      <c r="C206" s="102" t="s">
        <v>135</v>
      </c>
      <c r="D206" s="102"/>
      <c r="E206" s="102"/>
      <c r="F206" s="102"/>
      <c r="G206" s="103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">
      <c r="B207" s="101" t="s">
        <v>154</v>
      </c>
      <c r="C207" s="102" t="s">
        <v>406</v>
      </c>
      <c r="D207" s="102"/>
      <c r="E207" s="102"/>
      <c r="F207" s="102"/>
      <c r="G207" s="103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">
      <c r="B208" s="101" t="s">
        <v>156</v>
      </c>
      <c r="C208" s="102" t="s">
        <v>407</v>
      </c>
      <c r="D208" s="102"/>
      <c r="E208" s="102"/>
      <c r="F208" s="102"/>
      <c r="G208" s="103"/>
      <c r="H208" s="7"/>
      <c r="I208" s="7"/>
      <c r="J208" s="7"/>
      <c r="K208" s="7"/>
      <c r="L208" s="7"/>
      <c r="M208" s="7"/>
      <c r="N208" s="7"/>
      <c r="O208" s="10"/>
      <c r="P208" s="7"/>
    </row>
    <row r="209" spans="2:16" ht="27">
      <c r="B209" s="101" t="s">
        <v>157</v>
      </c>
      <c r="C209" s="102" t="s">
        <v>408</v>
      </c>
      <c r="D209" s="102"/>
      <c r="E209" s="102"/>
      <c r="F209" s="102"/>
      <c r="G209" s="103"/>
      <c r="H209" s="7"/>
      <c r="I209" s="7"/>
      <c r="J209" s="7"/>
      <c r="K209" s="7"/>
      <c r="L209" s="7"/>
      <c r="M209" s="7"/>
      <c r="N209" s="7"/>
      <c r="O209" s="10"/>
      <c r="P209" s="7"/>
    </row>
    <row r="210" spans="2:16" ht="27">
      <c r="B210" s="101" t="s">
        <v>358</v>
      </c>
      <c r="C210" s="102" t="s">
        <v>353</v>
      </c>
      <c r="D210" s="102"/>
      <c r="E210" s="102"/>
      <c r="F210" s="102"/>
      <c r="G210" s="103"/>
      <c r="H210" s="7"/>
      <c r="I210" s="7"/>
      <c r="J210" s="7"/>
      <c r="K210" s="7"/>
      <c r="L210" s="7"/>
      <c r="M210" s="7"/>
      <c r="N210" s="7"/>
      <c r="O210" s="10"/>
      <c r="P210" s="7"/>
    </row>
    <row r="211" spans="2:16" ht="27">
      <c r="B211" s="101" t="s">
        <v>387</v>
      </c>
      <c r="C211" s="102" t="s">
        <v>354</v>
      </c>
      <c r="D211" s="102"/>
      <c r="E211" s="102"/>
      <c r="F211" s="102"/>
      <c r="G211" s="103"/>
      <c r="H211" s="7"/>
      <c r="I211" s="7"/>
      <c r="J211" s="7"/>
      <c r="K211" s="7"/>
      <c r="L211" s="7"/>
      <c r="M211" s="7"/>
      <c r="N211" s="7"/>
      <c r="O211" s="10"/>
      <c r="P211" s="7"/>
    </row>
    <row r="212" spans="2:16" ht="27">
      <c r="B212" s="101" t="s">
        <v>162</v>
      </c>
      <c r="C212" s="102" t="s">
        <v>355</v>
      </c>
      <c r="D212" s="102"/>
      <c r="E212" s="102"/>
      <c r="F212" s="102"/>
      <c r="G212" s="103"/>
      <c r="H212" s="7"/>
      <c r="I212" s="7"/>
      <c r="J212" s="7"/>
      <c r="K212" s="7"/>
      <c r="L212" s="7"/>
      <c r="M212" s="7"/>
      <c r="N212" s="7"/>
      <c r="O212" s="10"/>
      <c r="P212" s="7"/>
    </row>
    <row r="213" spans="2:16" ht="27">
      <c r="B213" s="101" t="s">
        <v>360</v>
      </c>
      <c r="C213" s="102" t="s">
        <v>357</v>
      </c>
      <c r="D213" s="102"/>
      <c r="E213" s="102"/>
      <c r="F213" s="102"/>
      <c r="G213" s="103"/>
      <c r="H213" s="7"/>
      <c r="I213" s="7"/>
      <c r="J213" s="7"/>
      <c r="K213" s="7"/>
      <c r="L213" s="7"/>
      <c r="M213" s="7"/>
      <c r="N213" s="7"/>
      <c r="O213" s="10"/>
      <c r="P213" s="7"/>
    </row>
    <row r="214" spans="2:16" ht="27">
      <c r="B214" s="101" t="s">
        <v>388</v>
      </c>
      <c r="C214" s="102" t="s">
        <v>409</v>
      </c>
      <c r="D214" s="102"/>
      <c r="E214" s="102"/>
      <c r="F214" s="102"/>
      <c r="G214" s="103"/>
      <c r="H214" s="7"/>
      <c r="I214" s="7"/>
      <c r="J214" s="7"/>
      <c r="K214" s="7"/>
      <c r="L214" s="7"/>
      <c r="M214" s="7"/>
      <c r="N214" s="7"/>
      <c r="O214" s="10"/>
      <c r="P214" s="7"/>
    </row>
    <row r="215" spans="2:16" ht="27">
      <c r="B215" s="101" t="s">
        <v>389</v>
      </c>
      <c r="C215" s="102" t="s">
        <v>359</v>
      </c>
      <c r="D215" s="102"/>
      <c r="E215" s="102"/>
      <c r="F215" s="102"/>
      <c r="G215" s="103"/>
      <c r="H215" s="7"/>
      <c r="I215" s="7"/>
      <c r="J215" s="7"/>
      <c r="K215" s="7"/>
      <c r="L215" s="7"/>
      <c r="M215" s="7"/>
      <c r="N215" s="7"/>
      <c r="O215" s="10"/>
      <c r="P215" s="7"/>
    </row>
    <row r="216" spans="2:16" ht="27">
      <c r="B216" s="101" t="s">
        <v>361</v>
      </c>
      <c r="C216" s="102" t="s">
        <v>410</v>
      </c>
      <c r="D216" s="102"/>
      <c r="E216" s="102"/>
      <c r="F216" s="102"/>
      <c r="G216" s="103"/>
      <c r="H216" s="7"/>
      <c r="I216" s="7"/>
      <c r="J216" s="7"/>
      <c r="K216" s="7"/>
      <c r="L216" s="7"/>
      <c r="M216" s="7"/>
      <c r="N216" s="7"/>
      <c r="O216" s="10"/>
      <c r="P216" s="7"/>
    </row>
    <row r="217" spans="2:16" ht="27">
      <c r="B217" s="101" t="s">
        <v>390</v>
      </c>
      <c r="C217" s="102" t="s">
        <v>411</v>
      </c>
      <c r="D217" s="102"/>
      <c r="E217" s="102"/>
      <c r="F217" s="102"/>
      <c r="G217" s="103"/>
      <c r="H217" s="7"/>
      <c r="I217" s="7"/>
      <c r="J217" s="7"/>
      <c r="K217" s="7"/>
      <c r="L217" s="7"/>
      <c r="M217" s="7"/>
      <c r="N217" s="7"/>
      <c r="O217" s="10"/>
      <c r="P217" s="7"/>
    </row>
    <row r="218" spans="2:16" ht="27">
      <c r="B218" s="101" t="s">
        <v>391</v>
      </c>
      <c r="C218" s="102" t="s">
        <v>140</v>
      </c>
      <c r="D218" s="102"/>
      <c r="E218" s="102"/>
      <c r="F218" s="102"/>
      <c r="G218" s="103"/>
      <c r="H218" s="7"/>
      <c r="I218" s="7"/>
      <c r="J218" s="7"/>
      <c r="K218" s="7"/>
      <c r="L218" s="7"/>
      <c r="M218" s="7"/>
      <c r="N218" s="7"/>
      <c r="O218" s="10"/>
      <c r="P218" s="7"/>
    </row>
    <row r="219" spans="2:16" ht="27">
      <c r="B219" s="101" t="s">
        <v>170</v>
      </c>
      <c r="C219" s="102" t="s">
        <v>412</v>
      </c>
      <c r="D219" s="102"/>
      <c r="E219" s="102"/>
      <c r="F219" s="102"/>
      <c r="G219" s="103"/>
      <c r="H219" s="7"/>
      <c r="I219" s="7"/>
      <c r="J219" s="7"/>
      <c r="K219" s="7"/>
      <c r="L219" s="7"/>
      <c r="M219" s="7"/>
      <c r="N219" s="7"/>
      <c r="O219" s="10"/>
      <c r="P219" s="7"/>
    </row>
    <row r="220" spans="2:16" ht="27">
      <c r="B220" s="101" t="s">
        <v>392</v>
      </c>
      <c r="C220" s="102" t="s">
        <v>413</v>
      </c>
      <c r="D220" s="102"/>
      <c r="E220" s="102"/>
      <c r="F220" s="102"/>
      <c r="G220" s="103"/>
      <c r="H220" s="7"/>
      <c r="I220" s="7"/>
      <c r="J220" s="7"/>
      <c r="K220" s="7"/>
      <c r="L220" s="7"/>
      <c r="M220" s="7"/>
      <c r="N220" s="7"/>
      <c r="O220" s="10"/>
      <c r="P220" s="7"/>
    </row>
    <row r="221" spans="2:16" ht="27">
      <c r="B221" s="101" t="s">
        <v>393</v>
      </c>
      <c r="C221" s="102" t="s">
        <v>362</v>
      </c>
      <c r="D221" s="102"/>
      <c r="E221" s="102"/>
      <c r="F221" s="102"/>
      <c r="G221" s="103"/>
      <c r="H221" s="7"/>
      <c r="I221" s="7"/>
      <c r="J221" s="7"/>
      <c r="K221" s="7"/>
      <c r="L221" s="7"/>
      <c r="M221" s="7"/>
      <c r="N221" s="7"/>
      <c r="O221" s="10"/>
      <c r="P221" s="7"/>
    </row>
    <row r="222" spans="2:16" ht="27">
      <c r="B222" s="101" t="s">
        <v>363</v>
      </c>
      <c r="C222" s="102" t="s">
        <v>414</v>
      </c>
      <c r="D222" s="102"/>
      <c r="E222" s="102"/>
      <c r="F222" s="102"/>
      <c r="G222" s="103"/>
      <c r="H222" s="7"/>
      <c r="I222" s="7"/>
      <c r="J222" s="7"/>
      <c r="K222" s="7"/>
      <c r="L222" s="7"/>
      <c r="M222" s="7"/>
      <c r="N222" s="7"/>
      <c r="O222" s="10"/>
      <c r="P222" s="7"/>
    </row>
    <row r="223" spans="2:16" ht="27">
      <c r="B223" s="101" t="s">
        <v>394</v>
      </c>
      <c r="C223" s="102" t="s">
        <v>415</v>
      </c>
      <c r="D223" s="102"/>
      <c r="E223" s="102"/>
      <c r="F223" s="102"/>
      <c r="G223" s="103"/>
      <c r="H223" s="7"/>
      <c r="I223" s="7"/>
      <c r="J223" s="7"/>
      <c r="K223" s="7"/>
      <c r="L223" s="7"/>
      <c r="M223" s="7"/>
      <c r="N223" s="7"/>
      <c r="O223" s="10"/>
      <c r="P223" s="7"/>
    </row>
    <row r="224" spans="2:16" ht="27">
      <c r="B224" s="101" t="s">
        <v>365</v>
      </c>
      <c r="C224" s="102" t="s">
        <v>143</v>
      </c>
      <c r="D224" s="102"/>
      <c r="E224" s="102"/>
      <c r="F224" s="102"/>
      <c r="G224" s="103"/>
      <c r="H224" s="7"/>
      <c r="I224" s="7"/>
      <c r="J224" s="7"/>
      <c r="K224" s="7"/>
      <c r="L224" s="7"/>
      <c r="M224" s="7"/>
      <c r="N224" s="7"/>
      <c r="O224" s="10"/>
      <c r="P224" s="7"/>
    </row>
    <row r="225" spans="1:16" ht="27">
      <c r="B225" s="101" t="s">
        <v>395</v>
      </c>
      <c r="C225" s="102" t="s">
        <v>364</v>
      </c>
      <c r="D225" s="102"/>
      <c r="E225" s="102"/>
      <c r="F225" s="102"/>
      <c r="G225" s="103"/>
      <c r="H225" s="7"/>
      <c r="I225" s="7"/>
      <c r="J225" s="7"/>
      <c r="K225" s="7"/>
      <c r="L225" s="7"/>
      <c r="M225" s="7"/>
      <c r="N225" s="7"/>
      <c r="O225" s="10"/>
      <c r="P225" s="7"/>
    </row>
    <row r="226" spans="1:16" ht="27">
      <c r="B226" s="101" t="s">
        <v>367</v>
      </c>
      <c r="C226" s="102" t="s">
        <v>416</v>
      </c>
      <c r="D226" s="102"/>
      <c r="E226" s="102"/>
      <c r="F226" s="102"/>
      <c r="G226" s="103"/>
      <c r="H226" s="7"/>
      <c r="I226" s="7"/>
      <c r="J226" s="7"/>
      <c r="K226" s="7"/>
      <c r="L226" s="7"/>
      <c r="M226" s="7"/>
      <c r="N226" s="7"/>
      <c r="O226" s="10"/>
      <c r="P226" s="7"/>
    </row>
    <row r="227" spans="1:16" ht="27">
      <c r="B227" s="101" t="s">
        <v>369</v>
      </c>
      <c r="C227" s="102" t="s">
        <v>366</v>
      </c>
      <c r="D227" s="102"/>
      <c r="E227" s="102"/>
      <c r="F227" s="102"/>
      <c r="G227" s="103"/>
      <c r="H227" s="7"/>
      <c r="I227" s="7"/>
      <c r="J227" s="7"/>
      <c r="K227" s="7"/>
      <c r="L227" s="7"/>
      <c r="M227" s="7"/>
      <c r="N227" s="7"/>
      <c r="O227" s="10"/>
      <c r="P227" s="7"/>
    </row>
    <row r="228" spans="1:16" ht="27">
      <c r="B228" s="101" t="s">
        <v>185</v>
      </c>
      <c r="C228" s="102" t="s">
        <v>370</v>
      </c>
      <c r="D228" s="102"/>
      <c r="E228" s="102"/>
      <c r="F228" s="102"/>
      <c r="G228" s="103"/>
      <c r="H228" s="7"/>
      <c r="I228" s="7"/>
      <c r="J228" s="7"/>
      <c r="K228" s="7"/>
      <c r="L228" s="7"/>
      <c r="M228" s="7"/>
      <c r="N228" s="7"/>
      <c r="O228" s="10"/>
      <c r="P228" s="7"/>
    </row>
    <row r="229" spans="1:16" ht="27">
      <c r="B229" s="101" t="s">
        <v>396</v>
      </c>
      <c r="C229" s="102" t="s">
        <v>371</v>
      </c>
      <c r="D229" s="102"/>
      <c r="E229" s="102"/>
      <c r="F229" s="102"/>
      <c r="G229" s="103"/>
      <c r="H229" s="7"/>
      <c r="I229" s="7"/>
      <c r="J229" s="7"/>
      <c r="K229" s="7"/>
      <c r="L229" s="7"/>
      <c r="M229" s="7"/>
      <c r="N229" s="7"/>
      <c r="O229" s="10"/>
      <c r="P229" s="7"/>
    </row>
    <row r="230" spans="1:16" ht="27">
      <c r="B230" s="101" t="s">
        <v>397</v>
      </c>
      <c r="C230" s="102" t="s">
        <v>372</v>
      </c>
      <c r="D230" s="102"/>
      <c r="E230" s="102"/>
      <c r="F230" s="102"/>
      <c r="G230" s="103"/>
      <c r="H230" s="7"/>
      <c r="I230" s="7"/>
      <c r="J230" s="7"/>
      <c r="K230" s="7"/>
      <c r="L230" s="7"/>
      <c r="M230" s="7"/>
      <c r="N230" s="7"/>
      <c r="O230" s="10"/>
      <c r="P230" s="7"/>
    </row>
    <row r="231" spans="1:16" ht="27">
      <c r="B231" s="101" t="s">
        <v>398</v>
      </c>
      <c r="C231" s="102" t="s">
        <v>417</v>
      </c>
      <c r="D231" s="102"/>
      <c r="E231" s="102"/>
      <c r="F231" s="102"/>
      <c r="G231" s="103"/>
      <c r="H231" s="7"/>
      <c r="I231" s="7"/>
      <c r="J231" s="7"/>
      <c r="K231" s="7"/>
      <c r="L231" s="7"/>
      <c r="M231" s="7"/>
      <c r="N231" s="7"/>
      <c r="O231" s="10"/>
      <c r="P231" s="7"/>
    </row>
    <row r="232" spans="1:16" ht="27">
      <c r="B232" s="101" t="s">
        <v>373</v>
      </c>
      <c r="C232" s="102" t="s">
        <v>418</v>
      </c>
      <c r="D232" s="102"/>
      <c r="E232" s="102"/>
      <c r="F232" s="102"/>
      <c r="G232" s="103"/>
      <c r="H232" s="7"/>
      <c r="I232" s="7"/>
      <c r="J232" s="7"/>
      <c r="K232" s="7"/>
      <c r="L232" s="7"/>
      <c r="M232" s="7"/>
      <c r="N232" s="7"/>
      <c r="O232" s="10"/>
      <c r="P232" s="7"/>
    </row>
    <row r="233" spans="1:16" ht="27">
      <c r="B233" s="101" t="s">
        <v>399</v>
      </c>
      <c r="C233" s="102" t="s">
        <v>419</v>
      </c>
      <c r="D233" s="102"/>
      <c r="E233" s="102"/>
      <c r="F233" s="102"/>
      <c r="G233" s="103"/>
      <c r="H233" s="7"/>
      <c r="I233" s="7"/>
      <c r="J233" s="7"/>
      <c r="K233" s="7"/>
      <c r="L233" s="7"/>
      <c r="M233" s="7"/>
      <c r="N233" s="7"/>
      <c r="O233" s="10"/>
      <c r="P233" s="7"/>
    </row>
    <row r="234" spans="1:16" ht="27">
      <c r="B234" s="101" t="s">
        <v>374</v>
      </c>
      <c r="C234" s="102" t="s">
        <v>147</v>
      </c>
      <c r="D234" s="102"/>
      <c r="E234" s="102"/>
      <c r="F234" s="102"/>
      <c r="G234" s="103"/>
      <c r="H234" s="7"/>
      <c r="I234" s="7"/>
      <c r="J234" s="7"/>
      <c r="K234" s="7"/>
      <c r="L234" s="7"/>
      <c r="M234" s="7"/>
      <c r="N234" s="7"/>
      <c r="O234" s="10"/>
      <c r="P234" s="7"/>
    </row>
    <row r="235" spans="1:16" ht="27">
      <c r="B235" s="101" t="s">
        <v>400</v>
      </c>
      <c r="C235" s="102"/>
      <c r="D235" s="102"/>
      <c r="E235" s="102"/>
      <c r="F235" s="102"/>
      <c r="G235" s="103"/>
      <c r="H235" s="7"/>
      <c r="I235" s="7"/>
      <c r="J235" s="7"/>
      <c r="K235" s="7"/>
      <c r="L235" s="7"/>
      <c r="M235" s="7"/>
      <c r="N235" s="7"/>
      <c r="O235" s="10"/>
      <c r="P235" s="7"/>
    </row>
    <row r="236" spans="1:16" ht="27.75" thickBot="1">
      <c r="B236" s="104" t="s">
        <v>375</v>
      </c>
      <c r="C236" s="105"/>
      <c r="D236" s="105"/>
      <c r="E236" s="105"/>
      <c r="F236" s="105"/>
      <c r="G236" s="106"/>
      <c r="H236" s="7"/>
      <c r="I236" s="7"/>
      <c r="J236" s="7"/>
      <c r="K236" s="7"/>
      <c r="L236" s="7"/>
      <c r="M236" s="7"/>
      <c r="N236" s="7"/>
      <c r="O236" s="10"/>
      <c r="P236" s="7"/>
    </row>
    <row r="237" spans="1:16" ht="26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1:16" ht="26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1:16" ht="26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1:16" ht="26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1:16" ht="26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1:16" ht="26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1:16" ht="26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1:16" ht="26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1:16" ht="26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1:16" ht="26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1:16" ht="26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1:16" ht="26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1:16" ht="26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1:16" ht="26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1:16" ht="26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1:16" ht="26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1:16" ht="26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1:16" ht="26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1:16" ht="26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1:16" ht="26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3:16" ht="26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3:16" ht="26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3:16" ht="26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3:16" ht="26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3:16" ht="26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3:16" ht="26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3:16" ht="26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3:16" ht="26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3:16" ht="26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3:16" ht="26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3:16" ht="26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3:16" ht="26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3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3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3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3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</sheetData>
  <mergeCells count="66">
    <mergeCell ref="B177:G177"/>
    <mergeCell ref="B185:G185"/>
    <mergeCell ref="B124:G124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  <mergeCell ref="K162:L162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38:L138"/>
    <mergeCell ref="K140:L140"/>
    <mergeCell ref="K141:L141"/>
    <mergeCell ref="K142:L142"/>
    <mergeCell ref="K143:L143"/>
    <mergeCell ref="K139:L139"/>
    <mergeCell ref="K133:L133"/>
    <mergeCell ref="K134:L134"/>
    <mergeCell ref="K135:L135"/>
    <mergeCell ref="K136:L136"/>
    <mergeCell ref="K137:L137"/>
    <mergeCell ref="K128:L128"/>
    <mergeCell ref="K129:L129"/>
    <mergeCell ref="K130:L130"/>
    <mergeCell ref="K131:L131"/>
    <mergeCell ref="K132:L132"/>
    <mergeCell ref="K123:L123"/>
    <mergeCell ref="K124:L124"/>
    <mergeCell ref="K125:L125"/>
    <mergeCell ref="K126:L126"/>
    <mergeCell ref="K127:L127"/>
    <mergeCell ref="J122:R122"/>
    <mergeCell ref="K57:M57"/>
    <mergeCell ref="B122:G122"/>
    <mergeCell ref="B61:G61"/>
    <mergeCell ref="K58:N58"/>
    <mergeCell ref="K59:N59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Down'!$G$2:$G$224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24"/>
  <sheetViews>
    <sheetView workbookViewId="0">
      <selection activeCell="G227" sqref="G227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226</v>
      </c>
      <c r="F2" t="s">
        <v>19</v>
      </c>
      <c r="G2" s="122" t="s">
        <v>64</v>
      </c>
      <c r="H2" t="s">
        <v>238</v>
      </c>
    </row>
    <row r="3" spans="2:8">
      <c r="B3" t="s">
        <v>14</v>
      </c>
      <c r="C3" t="s">
        <v>41</v>
      </c>
      <c r="D3" t="s">
        <v>28</v>
      </c>
      <c r="E3" t="s">
        <v>227</v>
      </c>
      <c r="F3" t="s">
        <v>20</v>
      </c>
      <c r="G3" s="122" t="s">
        <v>63</v>
      </c>
      <c r="H3" t="s">
        <v>239</v>
      </c>
    </row>
    <row r="4" spans="2:8">
      <c r="B4" t="s">
        <v>15</v>
      </c>
      <c r="C4" t="s">
        <v>38</v>
      </c>
      <c r="D4" t="s">
        <v>29</v>
      </c>
      <c r="E4" t="s">
        <v>228</v>
      </c>
      <c r="F4" t="s">
        <v>45</v>
      </c>
      <c r="G4" s="122" t="s">
        <v>69</v>
      </c>
      <c r="H4" t="s">
        <v>240</v>
      </c>
    </row>
    <row r="5" spans="2:8">
      <c r="B5" t="s">
        <v>30</v>
      </c>
      <c r="C5" t="s">
        <v>40</v>
      </c>
      <c r="D5" t="s">
        <v>26</v>
      </c>
      <c r="E5" t="s">
        <v>229</v>
      </c>
      <c r="F5" t="s">
        <v>46</v>
      </c>
      <c r="G5" s="122" t="s">
        <v>73</v>
      </c>
      <c r="H5" t="s">
        <v>241</v>
      </c>
    </row>
    <row r="6" spans="2:8">
      <c r="B6" t="s">
        <v>31</v>
      </c>
      <c r="C6" t="s">
        <v>39</v>
      </c>
      <c r="D6" t="s">
        <v>67</v>
      </c>
      <c r="E6" t="s">
        <v>230</v>
      </c>
      <c r="F6" t="s">
        <v>21</v>
      </c>
      <c r="G6" s="122" t="s">
        <v>76</v>
      </c>
      <c r="H6" t="s">
        <v>242</v>
      </c>
    </row>
    <row r="7" spans="2:8">
      <c r="B7" t="s">
        <v>13</v>
      </c>
      <c r="D7" t="s">
        <v>195</v>
      </c>
      <c r="E7" t="s">
        <v>231</v>
      </c>
      <c r="F7" t="s">
        <v>44</v>
      </c>
      <c r="G7" s="122" t="s">
        <v>77</v>
      </c>
      <c r="H7" t="s">
        <v>243</v>
      </c>
    </row>
    <row r="8" spans="2:8">
      <c r="B8" t="s">
        <v>43</v>
      </c>
      <c r="D8" t="s">
        <v>42</v>
      </c>
      <c r="E8" t="s">
        <v>232</v>
      </c>
      <c r="F8" t="s">
        <v>51</v>
      </c>
      <c r="G8" s="122" t="s">
        <v>78</v>
      </c>
      <c r="H8" t="s">
        <v>244</v>
      </c>
    </row>
    <row r="9" spans="2:8">
      <c r="B9" t="s">
        <v>16</v>
      </c>
      <c r="E9" t="s">
        <v>233</v>
      </c>
      <c r="F9" t="s">
        <v>52</v>
      </c>
      <c r="G9" s="122" t="s">
        <v>80</v>
      </c>
      <c r="H9" t="s">
        <v>245</v>
      </c>
    </row>
    <row r="10" spans="2:8">
      <c r="B10" t="s">
        <v>32</v>
      </c>
      <c r="E10" t="s">
        <v>234</v>
      </c>
      <c r="F10" t="s">
        <v>53</v>
      </c>
      <c r="G10" s="122" t="s">
        <v>81</v>
      </c>
      <c r="H10" t="s">
        <v>246</v>
      </c>
    </row>
    <row r="11" spans="2:8">
      <c r="B11" t="s">
        <v>36</v>
      </c>
      <c r="E11" t="s">
        <v>235</v>
      </c>
      <c r="F11" t="s">
        <v>54</v>
      </c>
      <c r="G11" s="122" t="s">
        <v>83</v>
      </c>
      <c r="H11" t="s">
        <v>247</v>
      </c>
    </row>
    <row r="12" spans="2:8">
      <c r="B12" t="s">
        <v>37</v>
      </c>
      <c r="E12" t="s">
        <v>236</v>
      </c>
      <c r="F12" t="s">
        <v>55</v>
      </c>
      <c r="G12" s="122" t="s">
        <v>84</v>
      </c>
      <c r="H12" t="s">
        <v>248</v>
      </c>
    </row>
    <row r="13" spans="2:8">
      <c r="B13" t="s">
        <v>33</v>
      </c>
      <c r="E13" t="s">
        <v>237</v>
      </c>
      <c r="F13" t="s">
        <v>56</v>
      </c>
      <c r="G13" s="122" t="s">
        <v>85</v>
      </c>
      <c r="H13" t="s">
        <v>249</v>
      </c>
    </row>
    <row r="14" spans="2:8">
      <c r="B14" t="s">
        <v>34</v>
      </c>
      <c r="F14" t="s">
        <v>57</v>
      </c>
      <c r="G14" s="122" t="s">
        <v>86</v>
      </c>
      <c r="H14" t="s">
        <v>250</v>
      </c>
    </row>
    <row r="15" spans="2:8">
      <c r="B15" t="s">
        <v>35</v>
      </c>
      <c r="F15" t="s">
        <v>58</v>
      </c>
      <c r="G15" s="122" t="s">
        <v>87</v>
      </c>
      <c r="H15" t="s">
        <v>251</v>
      </c>
    </row>
    <row r="16" spans="2:8" ht="15">
      <c r="B16" s="12"/>
      <c r="F16" t="s">
        <v>59</v>
      </c>
      <c r="G16" s="122" t="s">
        <v>88</v>
      </c>
      <c r="H16" t="s">
        <v>252</v>
      </c>
    </row>
    <row r="17" spans="6:8">
      <c r="F17" t="s">
        <v>47</v>
      </c>
      <c r="G17" s="122" t="s">
        <v>89</v>
      </c>
      <c r="H17" t="s">
        <v>253</v>
      </c>
    </row>
    <row r="18" spans="6:8">
      <c r="F18" t="s">
        <v>48</v>
      </c>
      <c r="G18" s="122" t="s">
        <v>90</v>
      </c>
      <c r="H18" t="s">
        <v>254</v>
      </c>
    </row>
    <row r="19" spans="6:8">
      <c r="F19" t="s">
        <v>49</v>
      </c>
      <c r="G19" s="122" t="s">
        <v>91</v>
      </c>
      <c r="H19" t="s">
        <v>255</v>
      </c>
    </row>
    <row r="20" spans="6:8">
      <c r="F20" t="s">
        <v>50</v>
      </c>
      <c r="G20" s="122" t="s">
        <v>148</v>
      </c>
      <c r="H20" t="s">
        <v>256</v>
      </c>
    </row>
    <row r="21" spans="6:8">
      <c r="F21" t="s">
        <v>189</v>
      </c>
      <c r="G21" s="122" t="s">
        <v>149</v>
      </c>
      <c r="H21" t="s">
        <v>257</v>
      </c>
    </row>
    <row r="22" spans="6:8">
      <c r="G22" s="122" t="s">
        <v>152</v>
      </c>
      <c r="H22" t="s">
        <v>258</v>
      </c>
    </row>
    <row r="23" spans="6:8">
      <c r="G23" s="122" t="s">
        <v>153</v>
      </c>
      <c r="H23" t="s">
        <v>259</v>
      </c>
    </row>
    <row r="24" spans="6:8">
      <c r="G24" s="122" t="s">
        <v>155</v>
      </c>
      <c r="H24" t="s">
        <v>260</v>
      </c>
    </row>
    <row r="25" spans="6:8">
      <c r="G25" s="122" t="s">
        <v>158</v>
      </c>
      <c r="H25" t="s">
        <v>261</v>
      </c>
    </row>
    <row r="26" spans="6:8">
      <c r="G26" s="122" t="s">
        <v>159</v>
      </c>
      <c r="H26" t="s">
        <v>262</v>
      </c>
    </row>
    <row r="27" spans="6:8">
      <c r="G27" s="122" t="s">
        <v>160</v>
      </c>
    </row>
    <row r="28" spans="6:8">
      <c r="G28" s="122" t="s">
        <v>161</v>
      </c>
    </row>
    <row r="29" spans="6:8">
      <c r="G29" s="122" t="s">
        <v>163</v>
      </c>
    </row>
    <row r="30" spans="6:8">
      <c r="G30" s="122" t="s">
        <v>164</v>
      </c>
    </row>
    <row r="31" spans="6:8">
      <c r="G31" s="122" t="s">
        <v>165</v>
      </c>
    </row>
    <row r="32" spans="6:8">
      <c r="G32" s="122" t="s">
        <v>166</v>
      </c>
    </row>
    <row r="33" spans="7:7">
      <c r="G33" s="122" t="s">
        <v>167</v>
      </c>
    </row>
    <row r="34" spans="7:7">
      <c r="G34" s="122" t="s">
        <v>168</v>
      </c>
    </row>
    <row r="35" spans="7:7">
      <c r="G35" s="122" t="s">
        <v>169</v>
      </c>
    </row>
    <row r="36" spans="7:7">
      <c r="G36" s="122" t="s">
        <v>171</v>
      </c>
    </row>
    <row r="37" spans="7:7">
      <c r="G37" s="122" t="s">
        <v>172</v>
      </c>
    </row>
    <row r="38" spans="7:7">
      <c r="G38" s="122" t="s">
        <v>173</v>
      </c>
    </row>
    <row r="39" spans="7:7">
      <c r="G39" s="122" t="s">
        <v>174</v>
      </c>
    </row>
    <row r="40" spans="7:7">
      <c r="G40" s="122" t="s">
        <v>175</v>
      </c>
    </row>
    <row r="41" spans="7:7">
      <c r="G41" s="122" t="s">
        <v>176</v>
      </c>
    </row>
    <row r="42" spans="7:7">
      <c r="G42" s="122" t="s">
        <v>177</v>
      </c>
    </row>
    <row r="43" spans="7:7">
      <c r="G43" s="122" t="s">
        <v>178</v>
      </c>
    </row>
    <row r="44" spans="7:7">
      <c r="G44" s="122" t="s">
        <v>179</v>
      </c>
    </row>
    <row r="45" spans="7:7">
      <c r="G45" s="122" t="s">
        <v>180</v>
      </c>
    </row>
    <row r="46" spans="7:7">
      <c r="G46" s="122" t="s">
        <v>181</v>
      </c>
    </row>
    <row r="47" spans="7:7">
      <c r="G47" s="122" t="s">
        <v>182</v>
      </c>
    </row>
    <row r="48" spans="7:7">
      <c r="G48" s="122" t="s">
        <v>183</v>
      </c>
    </row>
    <row r="49" spans="7:7">
      <c r="G49" s="122" t="s">
        <v>184</v>
      </c>
    </row>
    <row r="50" spans="7:7">
      <c r="G50" s="122" t="s">
        <v>186</v>
      </c>
    </row>
    <row r="51" spans="7:7">
      <c r="G51" s="122" t="s">
        <v>187</v>
      </c>
    </row>
    <row r="52" spans="7:7">
      <c r="G52" s="122" t="s">
        <v>188</v>
      </c>
    </row>
    <row r="53" spans="7:7">
      <c r="G53" s="122" t="s">
        <v>336</v>
      </c>
    </row>
    <row r="54" spans="7:7">
      <c r="G54" s="122" t="s">
        <v>62</v>
      </c>
    </row>
    <row r="55" spans="7:7">
      <c r="G55" s="122" t="s">
        <v>126</v>
      </c>
    </row>
    <row r="56" spans="7:7">
      <c r="G56" s="122" t="s">
        <v>127</v>
      </c>
    </row>
    <row r="57" spans="7:7">
      <c r="G57" s="122" t="s">
        <v>131</v>
      </c>
    </row>
    <row r="58" spans="7:7">
      <c r="G58" s="122" t="s">
        <v>93</v>
      </c>
    </row>
    <row r="59" spans="7:7">
      <c r="G59" s="122" t="s">
        <v>134</v>
      </c>
    </row>
    <row r="60" spans="7:7">
      <c r="G60" s="122" t="s">
        <v>136</v>
      </c>
    </row>
    <row r="61" spans="7:7">
      <c r="G61" s="122" t="s">
        <v>137</v>
      </c>
    </row>
    <row r="62" spans="7:7">
      <c r="G62" s="122" t="s">
        <v>138</v>
      </c>
    </row>
    <row r="63" spans="7:7">
      <c r="G63" s="122" t="s">
        <v>139</v>
      </c>
    </row>
    <row r="64" spans="7:7">
      <c r="G64" s="122" t="s">
        <v>141</v>
      </c>
    </row>
    <row r="65" spans="7:7">
      <c r="G65" s="122" t="s">
        <v>142</v>
      </c>
    </row>
    <row r="66" spans="7:7">
      <c r="G66" s="122" t="s">
        <v>144</v>
      </c>
    </row>
    <row r="67" spans="7:7">
      <c r="G67" s="122" t="s">
        <v>145</v>
      </c>
    </row>
    <row r="68" spans="7:7">
      <c r="G68" s="122" t="s">
        <v>146</v>
      </c>
    </row>
    <row r="69" spans="7:7">
      <c r="G69" s="122" t="s">
        <v>147</v>
      </c>
    </row>
    <row r="70" spans="7:7">
      <c r="G70" s="122" t="s">
        <v>337</v>
      </c>
    </row>
    <row r="71" spans="7:7">
      <c r="G71" s="122" t="s">
        <v>95</v>
      </c>
    </row>
    <row r="72" spans="7:7">
      <c r="G72" s="122" t="s">
        <v>97</v>
      </c>
    </row>
    <row r="73" spans="7:7">
      <c r="G73" s="122" t="s">
        <v>98</v>
      </c>
    </row>
    <row r="74" spans="7:7">
      <c r="G74" s="122" t="s">
        <v>100</v>
      </c>
    </row>
    <row r="75" spans="7:7">
      <c r="G75" s="122" t="s">
        <v>102</v>
      </c>
    </row>
    <row r="76" spans="7:7">
      <c r="G76" s="122" t="s">
        <v>103</v>
      </c>
    </row>
    <row r="77" spans="7:7">
      <c r="G77" s="122" t="s">
        <v>66</v>
      </c>
    </row>
    <row r="78" spans="7:7">
      <c r="G78" s="122" t="s">
        <v>108</v>
      </c>
    </row>
    <row r="79" spans="7:7">
      <c r="G79" s="122" t="s">
        <v>109</v>
      </c>
    </row>
    <row r="80" spans="7:7">
      <c r="G80" s="122" t="s">
        <v>110</v>
      </c>
    </row>
    <row r="81" spans="7:7">
      <c r="G81" s="122" t="s">
        <v>111</v>
      </c>
    </row>
    <row r="82" spans="7:7">
      <c r="G82" s="122" t="s">
        <v>112</v>
      </c>
    </row>
    <row r="83" spans="7:7">
      <c r="G83" s="122" t="s">
        <v>114</v>
      </c>
    </row>
    <row r="84" spans="7:7">
      <c r="G84" s="122" t="s">
        <v>115</v>
      </c>
    </row>
    <row r="85" spans="7:7">
      <c r="G85" s="122" t="s">
        <v>117</v>
      </c>
    </row>
    <row r="86" spans="7:7">
      <c r="G86" s="122" t="s">
        <v>118</v>
      </c>
    </row>
    <row r="87" spans="7:7">
      <c r="G87" s="122" t="s">
        <v>119</v>
      </c>
    </row>
    <row r="88" spans="7:7">
      <c r="G88" s="122" t="s">
        <v>120</v>
      </c>
    </row>
    <row r="89" spans="7:7">
      <c r="G89" s="122" t="s">
        <v>121</v>
      </c>
    </row>
    <row r="90" spans="7:7">
      <c r="G90" s="122" t="s">
        <v>68</v>
      </c>
    </row>
    <row r="91" spans="7:7">
      <c r="G91" s="122" t="s">
        <v>335</v>
      </c>
    </row>
    <row r="92" spans="7:7">
      <c r="G92" s="122" t="s">
        <v>122</v>
      </c>
    </row>
    <row r="93" spans="7:7">
      <c r="G93" s="122" t="s">
        <v>123</v>
      </c>
    </row>
    <row r="94" spans="7:7">
      <c r="G94" s="122" t="s">
        <v>124</v>
      </c>
    </row>
    <row r="95" spans="7:7">
      <c r="G95" s="122" t="s">
        <v>331</v>
      </c>
    </row>
    <row r="96" spans="7:7">
      <c r="G96" s="122" t="s">
        <v>165</v>
      </c>
    </row>
    <row r="97" spans="7:7">
      <c r="G97" s="122" t="s">
        <v>167</v>
      </c>
    </row>
    <row r="98" spans="7:7">
      <c r="G98" s="122" t="s">
        <v>168</v>
      </c>
    </row>
    <row r="99" spans="7:7">
      <c r="G99" s="122" t="s">
        <v>182</v>
      </c>
    </row>
    <row r="100" spans="7:7">
      <c r="G100" s="122" t="s">
        <v>183</v>
      </c>
    </row>
    <row r="101" spans="7:7">
      <c r="G101" s="122" t="s">
        <v>186</v>
      </c>
    </row>
    <row r="102" spans="7:7">
      <c r="G102" s="122" t="s">
        <v>70</v>
      </c>
    </row>
    <row r="103" spans="7:7">
      <c r="G103" s="122" t="s">
        <v>71</v>
      </c>
    </row>
    <row r="104" spans="7:7">
      <c r="G104" s="122" t="s">
        <v>377</v>
      </c>
    </row>
    <row r="105" spans="7:7">
      <c r="G105" s="122" t="s">
        <v>378</v>
      </c>
    </row>
    <row r="106" spans="7:7">
      <c r="G106" s="122" t="s">
        <v>72</v>
      </c>
    </row>
    <row r="107" spans="7:7">
      <c r="G107" s="122" t="s">
        <v>74</v>
      </c>
    </row>
    <row r="108" spans="7:7">
      <c r="G108" s="122" t="s">
        <v>75</v>
      </c>
    </row>
    <row r="109" spans="7:7">
      <c r="G109" s="122" t="s">
        <v>79</v>
      </c>
    </row>
    <row r="110" spans="7:7">
      <c r="G110" s="122" t="s">
        <v>379</v>
      </c>
    </row>
    <row r="111" spans="7:7">
      <c r="G111" s="122" t="s">
        <v>82</v>
      </c>
    </row>
    <row r="112" spans="7:7">
      <c r="G112" s="122" t="s">
        <v>349</v>
      </c>
    </row>
    <row r="113" spans="7:7">
      <c r="G113" s="122" t="s">
        <v>380</v>
      </c>
    </row>
    <row r="114" spans="7:7">
      <c r="G114" s="122" t="s">
        <v>381</v>
      </c>
    </row>
    <row r="115" spans="7:7">
      <c r="G115" s="122" t="s">
        <v>352</v>
      </c>
    </row>
    <row r="116" spans="7:7">
      <c r="G116" s="122" t="s">
        <v>382</v>
      </c>
    </row>
    <row r="117" spans="7:7">
      <c r="G117" s="122" t="s">
        <v>383</v>
      </c>
    </row>
    <row r="118" spans="7:7">
      <c r="G118" s="122" t="s">
        <v>384</v>
      </c>
    </row>
    <row r="119" spans="7:7">
      <c r="G119" s="122" t="s">
        <v>150</v>
      </c>
    </row>
    <row r="120" spans="7:7">
      <c r="G120" s="122" t="s">
        <v>151</v>
      </c>
    </row>
    <row r="121" spans="7:7">
      <c r="G121" s="122" t="s">
        <v>385</v>
      </c>
    </row>
    <row r="122" spans="7:7">
      <c r="G122" s="122" t="s">
        <v>386</v>
      </c>
    </row>
    <row r="123" spans="7:7">
      <c r="G123" s="122" t="s">
        <v>154</v>
      </c>
    </row>
    <row r="124" spans="7:7">
      <c r="G124" s="122" t="s">
        <v>156</v>
      </c>
    </row>
    <row r="125" spans="7:7">
      <c r="G125" s="122" t="s">
        <v>157</v>
      </c>
    </row>
    <row r="126" spans="7:7">
      <c r="G126" s="122" t="s">
        <v>358</v>
      </c>
    </row>
    <row r="127" spans="7:7">
      <c r="G127" s="122" t="s">
        <v>387</v>
      </c>
    </row>
    <row r="128" spans="7:7">
      <c r="G128" s="122" t="s">
        <v>162</v>
      </c>
    </row>
    <row r="129" spans="7:7">
      <c r="G129" s="122" t="s">
        <v>360</v>
      </c>
    </row>
    <row r="130" spans="7:7">
      <c r="G130" s="122" t="s">
        <v>388</v>
      </c>
    </row>
    <row r="131" spans="7:7">
      <c r="G131" s="122" t="s">
        <v>389</v>
      </c>
    </row>
    <row r="132" spans="7:7">
      <c r="G132" s="122" t="s">
        <v>361</v>
      </c>
    </row>
    <row r="133" spans="7:7">
      <c r="G133" s="122" t="s">
        <v>390</v>
      </c>
    </row>
    <row r="134" spans="7:7">
      <c r="G134" s="122" t="s">
        <v>391</v>
      </c>
    </row>
    <row r="135" spans="7:7">
      <c r="G135" s="122" t="s">
        <v>170</v>
      </c>
    </row>
    <row r="136" spans="7:7">
      <c r="G136" s="122" t="s">
        <v>392</v>
      </c>
    </row>
    <row r="137" spans="7:7">
      <c r="G137" s="122" t="s">
        <v>393</v>
      </c>
    </row>
    <row r="138" spans="7:7">
      <c r="G138" s="122" t="s">
        <v>363</v>
      </c>
    </row>
    <row r="139" spans="7:7">
      <c r="G139" s="122" t="s">
        <v>394</v>
      </c>
    </row>
    <row r="140" spans="7:7">
      <c r="G140" s="122" t="s">
        <v>365</v>
      </c>
    </row>
    <row r="141" spans="7:7">
      <c r="G141" s="122" t="s">
        <v>395</v>
      </c>
    </row>
    <row r="142" spans="7:7">
      <c r="G142" s="122" t="s">
        <v>367</v>
      </c>
    </row>
    <row r="143" spans="7:7">
      <c r="G143" s="122" t="s">
        <v>369</v>
      </c>
    </row>
    <row r="144" spans="7:7">
      <c r="G144" s="122" t="s">
        <v>185</v>
      </c>
    </row>
    <row r="145" spans="7:7">
      <c r="G145" s="122" t="s">
        <v>396</v>
      </c>
    </row>
    <row r="146" spans="7:7">
      <c r="G146" s="122" t="s">
        <v>397</v>
      </c>
    </row>
    <row r="147" spans="7:7">
      <c r="G147" s="122" t="s">
        <v>398</v>
      </c>
    </row>
    <row r="148" spans="7:7">
      <c r="G148" s="122" t="s">
        <v>373</v>
      </c>
    </row>
    <row r="149" spans="7:7">
      <c r="G149" s="122" t="s">
        <v>399</v>
      </c>
    </row>
    <row r="150" spans="7:7">
      <c r="G150" s="122" t="s">
        <v>374</v>
      </c>
    </row>
    <row r="151" spans="7:7">
      <c r="G151" s="122" t="s">
        <v>400</v>
      </c>
    </row>
    <row r="152" spans="7:7">
      <c r="G152" s="122" t="s">
        <v>375</v>
      </c>
    </row>
    <row r="153" spans="7:7">
      <c r="G153" s="122" t="s">
        <v>340</v>
      </c>
    </row>
    <row r="154" spans="7:7">
      <c r="G154" s="122" t="s">
        <v>401</v>
      </c>
    </row>
    <row r="155" spans="7:7">
      <c r="G155" s="122" t="s">
        <v>125</v>
      </c>
    </row>
    <row r="156" spans="7:7">
      <c r="G156" s="122" t="s">
        <v>341</v>
      </c>
    </row>
    <row r="157" spans="7:7">
      <c r="G157" s="122" t="s">
        <v>402</v>
      </c>
    </row>
    <row r="158" spans="7:7">
      <c r="G158" s="122" t="s">
        <v>128</v>
      </c>
    </row>
    <row r="159" spans="7:7">
      <c r="G159" s="122" t="s">
        <v>342</v>
      </c>
    </row>
    <row r="160" spans="7:7">
      <c r="G160" s="122" t="s">
        <v>129</v>
      </c>
    </row>
    <row r="161" spans="7:7">
      <c r="G161" s="122" t="s">
        <v>130</v>
      </c>
    </row>
    <row r="162" spans="7:7">
      <c r="G162" s="122" t="s">
        <v>344</v>
      </c>
    </row>
    <row r="163" spans="7:7">
      <c r="G163" s="122" t="s">
        <v>403</v>
      </c>
    </row>
    <row r="164" spans="7:7">
      <c r="G164" s="122" t="s">
        <v>345</v>
      </c>
    </row>
    <row r="165" spans="7:7">
      <c r="G165" s="122" t="s">
        <v>346</v>
      </c>
    </row>
    <row r="166" spans="7:7">
      <c r="G166" s="122" t="s">
        <v>404</v>
      </c>
    </row>
    <row r="167" spans="7:7">
      <c r="G167" s="122" t="s">
        <v>348</v>
      </c>
    </row>
    <row r="168" spans="7:7">
      <c r="G168" s="122" t="s">
        <v>132</v>
      </c>
    </row>
    <row r="169" spans="7:7">
      <c r="G169" s="122" t="s">
        <v>351</v>
      </c>
    </row>
    <row r="170" spans="7:7">
      <c r="G170" s="122" t="s">
        <v>405</v>
      </c>
    </row>
    <row r="171" spans="7:7">
      <c r="G171" s="122" t="s">
        <v>92</v>
      </c>
    </row>
    <row r="172" spans="7:7">
      <c r="G172" s="122" t="s">
        <v>133</v>
      </c>
    </row>
    <row r="173" spans="7:7">
      <c r="G173" s="122" t="s">
        <v>135</v>
      </c>
    </row>
    <row r="174" spans="7:7">
      <c r="G174" s="122" t="s">
        <v>406</v>
      </c>
    </row>
    <row r="175" spans="7:7">
      <c r="G175" s="122" t="s">
        <v>407</v>
      </c>
    </row>
    <row r="176" spans="7:7">
      <c r="G176" s="122" t="s">
        <v>408</v>
      </c>
    </row>
    <row r="177" spans="7:7">
      <c r="G177" s="122" t="s">
        <v>353</v>
      </c>
    </row>
    <row r="178" spans="7:7">
      <c r="G178" s="122" t="s">
        <v>354</v>
      </c>
    </row>
    <row r="179" spans="7:7">
      <c r="G179" s="122" t="s">
        <v>355</v>
      </c>
    </row>
    <row r="180" spans="7:7">
      <c r="G180" s="122" t="s">
        <v>357</v>
      </c>
    </row>
    <row r="181" spans="7:7">
      <c r="G181" s="122" t="s">
        <v>409</v>
      </c>
    </row>
    <row r="182" spans="7:7">
      <c r="G182" s="122" t="s">
        <v>359</v>
      </c>
    </row>
    <row r="183" spans="7:7">
      <c r="G183" s="122" t="s">
        <v>410</v>
      </c>
    </row>
    <row r="184" spans="7:7">
      <c r="G184" s="122" t="s">
        <v>411</v>
      </c>
    </row>
    <row r="185" spans="7:7">
      <c r="G185" s="122" t="s">
        <v>140</v>
      </c>
    </row>
    <row r="186" spans="7:7">
      <c r="G186" s="122" t="s">
        <v>412</v>
      </c>
    </row>
    <row r="187" spans="7:7">
      <c r="G187" s="122" t="s">
        <v>413</v>
      </c>
    </row>
    <row r="188" spans="7:7">
      <c r="G188" s="122" t="s">
        <v>362</v>
      </c>
    </row>
    <row r="189" spans="7:7">
      <c r="G189" s="122" t="s">
        <v>414</v>
      </c>
    </row>
    <row r="190" spans="7:7">
      <c r="G190" s="122" t="s">
        <v>415</v>
      </c>
    </row>
    <row r="191" spans="7:7">
      <c r="G191" s="122" t="s">
        <v>143</v>
      </c>
    </row>
    <row r="192" spans="7:7">
      <c r="G192" s="122" t="s">
        <v>364</v>
      </c>
    </row>
    <row r="193" spans="7:7">
      <c r="G193" s="122" t="s">
        <v>416</v>
      </c>
    </row>
    <row r="194" spans="7:7">
      <c r="G194" s="122" t="s">
        <v>366</v>
      </c>
    </row>
    <row r="195" spans="7:7">
      <c r="G195" s="122" t="s">
        <v>370</v>
      </c>
    </row>
    <row r="196" spans="7:7">
      <c r="G196" s="122" t="s">
        <v>371</v>
      </c>
    </row>
    <row r="197" spans="7:7">
      <c r="G197" s="122" t="s">
        <v>372</v>
      </c>
    </row>
    <row r="198" spans="7:7">
      <c r="G198" s="122" t="s">
        <v>417</v>
      </c>
    </row>
    <row r="199" spans="7:7">
      <c r="G199" s="122" t="s">
        <v>418</v>
      </c>
    </row>
    <row r="200" spans="7:7">
      <c r="G200" s="122" t="s">
        <v>419</v>
      </c>
    </row>
    <row r="201" spans="7:7">
      <c r="G201" s="122" t="s">
        <v>147</v>
      </c>
    </row>
    <row r="202" spans="7:7">
      <c r="G202" s="122" t="s">
        <v>61</v>
      </c>
    </row>
    <row r="203" spans="7:7">
      <c r="G203" s="122" t="s">
        <v>94</v>
      </c>
    </row>
    <row r="204" spans="7:7">
      <c r="G204" s="122" t="s">
        <v>96</v>
      </c>
    </row>
    <row r="205" spans="7:7">
      <c r="G205" s="122" t="s">
        <v>350</v>
      </c>
    </row>
    <row r="206" spans="7:7">
      <c r="G206" s="122" t="s">
        <v>99</v>
      </c>
    </row>
    <row r="207" spans="7:7">
      <c r="G207" s="122" t="s">
        <v>101</v>
      </c>
    </row>
    <row r="208" spans="7:7">
      <c r="G208" s="122" t="s">
        <v>65</v>
      </c>
    </row>
    <row r="209" spans="7:7">
      <c r="G209" s="122" t="s">
        <v>343</v>
      </c>
    </row>
    <row r="210" spans="7:7">
      <c r="G210" s="122" t="s">
        <v>347</v>
      </c>
    </row>
    <row r="211" spans="7:7">
      <c r="G211" s="122" t="s">
        <v>104</v>
      </c>
    </row>
    <row r="212" spans="7:7">
      <c r="G212" s="122" t="s">
        <v>105</v>
      </c>
    </row>
    <row r="213" spans="7:7">
      <c r="G213" s="122" t="s">
        <v>420</v>
      </c>
    </row>
    <row r="214" spans="7:7">
      <c r="G214" s="122" t="s">
        <v>356</v>
      </c>
    </row>
    <row r="215" spans="7:7">
      <c r="G215" s="122" t="s">
        <v>421</v>
      </c>
    </row>
    <row r="216" spans="7:7">
      <c r="G216" s="122" t="s">
        <v>422</v>
      </c>
    </row>
    <row r="217" spans="7:7">
      <c r="G217" s="122" t="s">
        <v>423</v>
      </c>
    </row>
    <row r="218" spans="7:7">
      <c r="G218" s="122" t="s">
        <v>106</v>
      </c>
    </row>
    <row r="219" spans="7:7">
      <c r="G219" s="122" t="s">
        <v>107</v>
      </c>
    </row>
    <row r="220" spans="7:7">
      <c r="G220" s="122" t="s">
        <v>424</v>
      </c>
    </row>
    <row r="221" spans="7:7">
      <c r="G221" s="122" t="s">
        <v>113</v>
      </c>
    </row>
    <row r="222" spans="7:7">
      <c r="G222" s="122" t="s">
        <v>425</v>
      </c>
    </row>
    <row r="223" spans="7:7">
      <c r="G223" s="122" t="s">
        <v>116</v>
      </c>
    </row>
    <row r="224" spans="7:7">
      <c r="G224" s="122" t="s">
        <v>368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workbookViewId="0">
      <selection activeCell="G5" sqref="G5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</cols>
  <sheetData>
    <row r="1" spans="2:12" ht="27.6" customHeight="1">
      <c r="B1" s="169" t="s">
        <v>204</v>
      </c>
      <c r="C1" s="169"/>
      <c r="D1" s="169"/>
      <c r="E1" s="169"/>
      <c r="F1" s="169"/>
      <c r="G1" s="169"/>
    </row>
    <row r="2" spans="2:12" ht="38.25">
      <c r="B2" s="90"/>
      <c r="C2" s="92" t="s">
        <v>197</v>
      </c>
      <c r="D2" s="92" t="s">
        <v>198</v>
      </c>
      <c r="E2" s="92" t="s">
        <v>199</v>
      </c>
      <c r="F2" s="92" t="s">
        <v>200</v>
      </c>
      <c r="G2" s="93" t="s">
        <v>194</v>
      </c>
    </row>
    <row r="3" spans="2:12">
      <c r="B3" s="90" t="s">
        <v>201</v>
      </c>
      <c r="C3" s="88">
        <v>450</v>
      </c>
      <c r="D3" s="88">
        <v>600</v>
      </c>
      <c r="E3" s="88">
        <v>750</v>
      </c>
      <c r="F3" s="88">
        <v>900</v>
      </c>
      <c r="G3" s="91">
        <f>'Ziemas tritikāle'!$O$8</f>
        <v>0</v>
      </c>
    </row>
    <row r="4" spans="2:12">
      <c r="B4" s="90" t="s">
        <v>202</v>
      </c>
      <c r="C4" s="88">
        <v>689</v>
      </c>
      <c r="D4" s="88">
        <v>804</v>
      </c>
      <c r="E4" s="88">
        <v>959</v>
      </c>
      <c r="F4" s="88">
        <v>1046</v>
      </c>
      <c r="G4" s="91">
        <f>'Ziemas tritikāle'!$O$50</f>
        <v>0</v>
      </c>
    </row>
    <row r="5" spans="2:12">
      <c r="B5" s="90" t="s">
        <v>203</v>
      </c>
      <c r="C5" s="88">
        <f>C3-C4</f>
        <v>-239</v>
      </c>
      <c r="D5" s="88">
        <f t="shared" ref="D5:F5" si="0">D3-D4</f>
        <v>-204</v>
      </c>
      <c r="E5" s="88">
        <f t="shared" si="0"/>
        <v>-209</v>
      </c>
      <c r="F5" s="88">
        <f t="shared" si="0"/>
        <v>-146</v>
      </c>
      <c r="G5" s="91">
        <f>'Ziemas tritikāle'!$O$52</f>
        <v>0</v>
      </c>
    </row>
    <row r="7" spans="2:12" ht="25.9" customHeight="1">
      <c r="B7" s="169" t="s">
        <v>207</v>
      </c>
      <c r="C7" s="169"/>
      <c r="D7" s="169"/>
      <c r="E7" s="169"/>
      <c r="F7" s="169"/>
      <c r="H7" s="173" t="s">
        <v>333</v>
      </c>
      <c r="I7" s="173"/>
      <c r="J7" s="173"/>
      <c r="K7" s="173"/>
    </row>
    <row r="8" spans="2:12" ht="38.25">
      <c r="B8" s="92"/>
      <c r="C8" s="92" t="s">
        <v>205</v>
      </c>
      <c r="D8" s="92" t="s">
        <v>206</v>
      </c>
      <c r="E8" s="92" t="s">
        <v>197</v>
      </c>
      <c r="F8" s="93" t="s">
        <v>194</v>
      </c>
      <c r="H8" s="92" t="s">
        <v>205</v>
      </c>
      <c r="I8" s="92" t="s">
        <v>206</v>
      </c>
      <c r="J8" s="92" t="s">
        <v>197</v>
      </c>
      <c r="K8" s="92" t="s">
        <v>198</v>
      </c>
      <c r="L8" s="93" t="s">
        <v>194</v>
      </c>
    </row>
    <row r="9" spans="2:12">
      <c r="B9" s="96" t="s">
        <v>201</v>
      </c>
      <c r="C9" s="94"/>
      <c r="D9" s="94"/>
      <c r="E9" s="94"/>
      <c r="F9" s="95">
        <f>G3</f>
        <v>0</v>
      </c>
      <c r="G9" t="s">
        <v>201</v>
      </c>
      <c r="H9" s="88">
        <v>250</v>
      </c>
      <c r="I9" s="88">
        <v>500</v>
      </c>
      <c r="J9" s="88">
        <v>750</v>
      </c>
      <c r="K9" s="88">
        <v>1000</v>
      </c>
      <c r="L9" s="91">
        <f>G3</f>
        <v>0</v>
      </c>
    </row>
    <row r="10" spans="2:12">
      <c r="B10" s="96" t="s">
        <v>202</v>
      </c>
      <c r="C10" s="94"/>
      <c r="D10" s="94"/>
      <c r="E10" s="94"/>
      <c r="F10" s="95">
        <f>G4</f>
        <v>0</v>
      </c>
      <c r="G10" t="s">
        <v>202</v>
      </c>
      <c r="H10" s="88">
        <v>417</v>
      </c>
      <c r="I10" s="88">
        <v>509</v>
      </c>
      <c r="J10" s="88">
        <v>660</v>
      </c>
      <c r="K10" s="88">
        <v>754</v>
      </c>
      <c r="L10" s="91">
        <f>G4</f>
        <v>0</v>
      </c>
    </row>
    <row r="11" spans="2:12">
      <c r="B11" s="96" t="s">
        <v>203</v>
      </c>
      <c r="C11" s="94"/>
      <c r="D11" s="94"/>
      <c r="E11" s="94"/>
      <c r="F11" s="95">
        <f>G5</f>
        <v>0</v>
      </c>
      <c r="G11" t="s">
        <v>203</v>
      </c>
      <c r="H11" s="88">
        <f>H9-H10</f>
        <v>-167</v>
      </c>
      <c r="I11" s="88">
        <f t="shared" ref="I11:K11" si="1">I9-I10</f>
        <v>-9</v>
      </c>
      <c r="J11" s="88">
        <f t="shared" si="1"/>
        <v>90</v>
      </c>
      <c r="K11" s="88">
        <f t="shared" si="1"/>
        <v>246</v>
      </c>
      <c r="L11" s="91">
        <f>G5</f>
        <v>0</v>
      </c>
    </row>
    <row r="13" spans="2:12">
      <c r="B13" s="176" t="s">
        <v>210</v>
      </c>
      <c r="C13" s="177"/>
      <c r="D13" s="178"/>
    </row>
    <row r="14" spans="2:12">
      <c r="B14" s="90"/>
      <c r="C14" s="97" t="s">
        <v>208</v>
      </c>
      <c r="D14" s="97" t="s">
        <v>209</v>
      </c>
    </row>
    <row r="15" spans="2:12">
      <c r="B15" s="98">
        <v>2019</v>
      </c>
      <c r="C15" s="88">
        <v>129</v>
      </c>
      <c r="D15" s="88">
        <v>185</v>
      </c>
    </row>
    <row r="16" spans="2:12">
      <c r="B16" s="98">
        <v>2020</v>
      </c>
      <c r="C16" s="88">
        <v>131</v>
      </c>
      <c r="D16" s="88">
        <v>180</v>
      </c>
    </row>
    <row r="17" spans="2:4">
      <c r="B17" s="98">
        <v>2021</v>
      </c>
      <c r="C17" s="88">
        <v>175</v>
      </c>
      <c r="D17" s="88">
        <v>200</v>
      </c>
    </row>
    <row r="18" spans="2:4">
      <c r="B18" s="98">
        <v>2022</v>
      </c>
      <c r="C18" s="88">
        <v>275</v>
      </c>
      <c r="D18" s="88">
        <v>290</v>
      </c>
    </row>
    <row r="19" spans="2:4">
      <c r="B19" s="98">
        <v>2023</v>
      </c>
      <c r="C19" s="88">
        <v>167</v>
      </c>
      <c r="D19" s="88">
        <v>181</v>
      </c>
    </row>
    <row r="20" spans="2:4">
      <c r="B20" s="98">
        <v>2024</v>
      </c>
      <c r="C20" s="88">
        <v>150</v>
      </c>
      <c r="D20" s="88">
        <v>160</v>
      </c>
    </row>
    <row r="21" spans="2:4">
      <c r="B21" s="98">
        <v>2025</v>
      </c>
      <c r="C21" s="88">
        <v>150</v>
      </c>
      <c r="D21" s="88">
        <v>250</v>
      </c>
    </row>
    <row r="22" spans="2:4">
      <c r="B22" s="98" t="s">
        <v>329</v>
      </c>
      <c r="C22" s="89">
        <f>ROUND(AVERAGE(C16:C21),0)</f>
        <v>175</v>
      </c>
      <c r="D22" s="89">
        <f>ROUND(AVERAGE(D16:D21),0)</f>
        <v>210</v>
      </c>
    </row>
    <row r="24" spans="2:4">
      <c r="B24" s="175" t="s">
        <v>211</v>
      </c>
      <c r="C24" s="175"/>
      <c r="D24" s="175"/>
    </row>
    <row r="25" spans="2:4">
      <c r="B25" s="90"/>
      <c r="C25" s="97" t="s">
        <v>208</v>
      </c>
      <c r="D25" s="97" t="s">
        <v>209</v>
      </c>
    </row>
    <row r="26" spans="2:4">
      <c r="B26" s="98">
        <v>2019</v>
      </c>
      <c r="C26" s="88">
        <v>5.4</v>
      </c>
      <c r="D26" s="88">
        <v>2.5</v>
      </c>
    </row>
    <row r="27" spans="2:4">
      <c r="B27" s="98">
        <v>2020</v>
      </c>
      <c r="C27" s="88">
        <v>5.8</v>
      </c>
      <c r="D27" s="88">
        <v>2.1</v>
      </c>
    </row>
    <row r="28" spans="2:4">
      <c r="B28" s="98">
        <v>2021</v>
      </c>
      <c r="C28" s="88">
        <v>4.2</v>
      </c>
      <c r="D28" s="88">
        <v>1.6</v>
      </c>
    </row>
    <row r="29" spans="2:4">
      <c r="B29" s="98">
        <v>2022</v>
      </c>
      <c r="C29" s="88">
        <v>5</v>
      </c>
      <c r="D29" s="88">
        <v>2.2000000000000002</v>
      </c>
    </row>
    <row r="30" spans="2:4">
      <c r="B30" s="98">
        <v>2023</v>
      </c>
      <c r="C30" s="88">
        <v>3.4</v>
      </c>
      <c r="D30" s="88">
        <v>1.5</v>
      </c>
    </row>
    <row r="31" spans="2:4">
      <c r="B31" s="98">
        <v>2024</v>
      </c>
      <c r="C31" s="88">
        <v>4.2</v>
      </c>
      <c r="D31" s="88">
        <v>1.7</v>
      </c>
    </row>
    <row r="32" spans="2:4">
      <c r="B32" s="98">
        <v>2025</v>
      </c>
      <c r="C32" s="88">
        <v>4.7</v>
      </c>
      <c r="D32" s="88">
        <v>2.2999999999999998</v>
      </c>
    </row>
    <row r="33" spans="2:13">
      <c r="B33" s="98" t="s">
        <v>328</v>
      </c>
      <c r="C33" s="89">
        <f>ROUND(AVERAGE(C27:C32),2)</f>
        <v>4.55</v>
      </c>
      <c r="D33" s="89">
        <f>ROUND(AVERAGE(D27:D32),2)</f>
        <v>1.9</v>
      </c>
    </row>
    <row r="35" spans="2:13" ht="15">
      <c r="B35" s="174" t="s">
        <v>223</v>
      </c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</row>
    <row r="36" spans="2:13" ht="25.5">
      <c r="B36" s="89"/>
      <c r="C36" s="93" t="s">
        <v>330</v>
      </c>
      <c r="D36" s="93" t="s">
        <v>213</v>
      </c>
      <c r="E36" s="93" t="s">
        <v>214</v>
      </c>
      <c r="F36" s="93" t="s">
        <v>215</v>
      </c>
      <c r="G36" s="93" t="s">
        <v>216</v>
      </c>
      <c r="H36" s="93" t="s">
        <v>217</v>
      </c>
      <c r="I36" s="93" t="s">
        <v>218</v>
      </c>
      <c r="J36" s="93" t="s">
        <v>219</v>
      </c>
      <c r="K36" s="93" t="s">
        <v>220</v>
      </c>
      <c r="L36" s="93" t="s">
        <v>221</v>
      </c>
      <c r="M36" s="93" t="s">
        <v>222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327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74" t="s">
        <v>224</v>
      </c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</row>
    <row r="45" spans="2:13" s="100" customFormat="1" ht="29.25" customHeight="1">
      <c r="B45" s="93"/>
      <c r="C45" s="93" t="s">
        <v>212</v>
      </c>
      <c r="D45" s="93" t="s">
        <v>213</v>
      </c>
      <c r="E45" s="93" t="s">
        <v>214</v>
      </c>
      <c r="F45" s="93" t="s">
        <v>215</v>
      </c>
      <c r="G45" s="93" t="s">
        <v>216</v>
      </c>
      <c r="H45" s="93" t="s">
        <v>217</v>
      </c>
      <c r="I45" s="93" t="s">
        <v>218</v>
      </c>
      <c r="J45" s="93" t="s">
        <v>219</v>
      </c>
      <c r="K45" s="93" t="s">
        <v>220</v>
      </c>
      <c r="L45" s="93" t="s">
        <v>221</v>
      </c>
      <c r="M45" s="93" t="s">
        <v>222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8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5">
      <c r="B50" s="170" t="s">
        <v>225</v>
      </c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2"/>
    </row>
    <row r="51" spans="2:13" s="100" customFormat="1" ht="29.25" customHeight="1">
      <c r="B51" s="93"/>
      <c r="C51" s="93" t="s">
        <v>212</v>
      </c>
      <c r="D51" s="93" t="s">
        <v>213</v>
      </c>
      <c r="E51" s="93" t="s">
        <v>214</v>
      </c>
      <c r="F51" s="93" t="s">
        <v>215</v>
      </c>
      <c r="G51" s="93" t="s">
        <v>216</v>
      </c>
      <c r="H51" s="93" t="s">
        <v>217</v>
      </c>
      <c r="I51" s="93" t="s">
        <v>218</v>
      </c>
      <c r="J51" s="93" t="s">
        <v>219</v>
      </c>
      <c r="K51" s="93" t="s">
        <v>220</v>
      </c>
      <c r="L51" s="93" t="s">
        <v>221</v>
      </c>
      <c r="M51" s="93" t="s">
        <v>222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327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70" t="s">
        <v>263</v>
      </c>
      <c r="C56" s="171"/>
      <c r="D56" s="171"/>
      <c r="E56" s="171"/>
      <c r="F56" s="171"/>
      <c r="G56" s="171"/>
      <c r="H56" s="171"/>
      <c r="I56" s="171"/>
      <c r="J56" s="171"/>
      <c r="K56" s="171"/>
      <c r="L56" s="171"/>
      <c r="M56" s="172"/>
    </row>
    <row r="57" spans="2:13" ht="25.5">
      <c r="B57" s="93"/>
      <c r="C57" s="93" t="s">
        <v>212</v>
      </c>
      <c r="D57" s="93" t="s">
        <v>213</v>
      </c>
      <c r="E57" s="93" t="s">
        <v>214</v>
      </c>
      <c r="F57" s="93" t="s">
        <v>215</v>
      </c>
      <c r="G57" s="93" t="s">
        <v>216</v>
      </c>
      <c r="H57" s="93" t="s">
        <v>217</v>
      </c>
      <c r="I57" s="93" t="s">
        <v>218</v>
      </c>
      <c r="J57" s="93" t="s">
        <v>219</v>
      </c>
      <c r="K57" s="93" t="s">
        <v>220</v>
      </c>
      <c r="L57" s="93" t="s">
        <v>221</v>
      </c>
      <c r="M57" s="93" t="s">
        <v>222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327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264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G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24"/>
  <sheetViews>
    <sheetView workbookViewId="0">
      <selection activeCell="N22" sqref="N22:T22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2" t="s">
        <v>323</v>
      </c>
      <c r="B2" s="113"/>
      <c r="C2" s="114">
        <v>2019</v>
      </c>
      <c r="D2" s="114">
        <v>2020</v>
      </c>
      <c r="E2" s="114">
        <v>2021</v>
      </c>
      <c r="F2" s="114">
        <v>2022</v>
      </c>
      <c r="G2" s="114">
        <v>2023</v>
      </c>
      <c r="H2" s="114">
        <v>2024</v>
      </c>
      <c r="I2" s="88">
        <v>2025</v>
      </c>
      <c r="L2" s="112" t="s">
        <v>324</v>
      </c>
      <c r="M2" s="113"/>
      <c r="N2" s="114">
        <v>2019</v>
      </c>
      <c r="O2" s="114">
        <v>2020</v>
      </c>
      <c r="P2" s="114">
        <v>2021</v>
      </c>
      <c r="Q2" s="114">
        <v>2022</v>
      </c>
      <c r="R2" s="114">
        <v>2023</v>
      </c>
      <c r="S2" s="114">
        <v>2024</v>
      </c>
      <c r="T2" s="88">
        <v>2025</v>
      </c>
    </row>
    <row r="3" spans="1:20">
      <c r="A3" s="181" t="s">
        <v>214</v>
      </c>
      <c r="B3" s="115" t="s">
        <v>208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81" t="s">
        <v>214</v>
      </c>
      <c r="M3" s="115" t="s">
        <v>208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81"/>
      <c r="B4" s="115" t="s">
        <v>209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81"/>
      <c r="M4" s="115" t="s">
        <v>209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81" t="s">
        <v>215</v>
      </c>
      <c r="B5" s="115" t="s">
        <v>208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81" t="s">
        <v>215</v>
      </c>
      <c r="M5" s="115" t="s">
        <v>208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81"/>
      <c r="B6" s="115" t="s">
        <v>209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81"/>
      <c r="M6" s="115" t="s">
        <v>209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81" t="s">
        <v>222</v>
      </c>
      <c r="B7" s="115" t="s">
        <v>208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81" t="s">
        <v>222</v>
      </c>
      <c r="M7" s="115" t="s">
        <v>208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81"/>
      <c r="B8" s="115" t="s">
        <v>209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81"/>
      <c r="M8" s="115" t="s">
        <v>209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81" t="s">
        <v>220</v>
      </c>
      <c r="B9" s="115" t="s">
        <v>208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81" t="s">
        <v>220</v>
      </c>
      <c r="M9" s="115" t="s">
        <v>208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81"/>
      <c r="B10" s="115" t="s">
        <v>209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81"/>
      <c r="M10" s="115" t="s">
        <v>209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81" t="s">
        <v>218</v>
      </c>
      <c r="B11" s="115" t="s">
        <v>208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81" t="s">
        <v>218</v>
      </c>
      <c r="M11" s="115" t="s">
        <v>208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81"/>
      <c r="B12" s="115" t="s">
        <v>209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81"/>
      <c r="M12" s="115" t="s">
        <v>209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81" t="s">
        <v>219</v>
      </c>
      <c r="B13" s="115" t="s">
        <v>208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81" t="s">
        <v>219</v>
      </c>
      <c r="M13" s="115" t="s">
        <v>208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81"/>
      <c r="B14" s="115" t="s">
        <v>209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81"/>
      <c r="M14" s="115" t="s">
        <v>209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81" t="s">
        <v>213</v>
      </c>
      <c r="B15" s="115" t="s">
        <v>208</v>
      </c>
      <c r="C15" s="88">
        <v>4.2</v>
      </c>
      <c r="D15" s="88">
        <v>5</v>
      </c>
      <c r="E15" s="88">
        <v>3</v>
      </c>
      <c r="F15" s="88">
        <v>5.2</v>
      </c>
      <c r="G15" s="116">
        <v>3</v>
      </c>
      <c r="H15" s="88">
        <v>4.2</v>
      </c>
      <c r="I15" s="88">
        <v>3.3</v>
      </c>
      <c r="L15" s="181" t="s">
        <v>213</v>
      </c>
      <c r="M15" s="115" t="s">
        <v>208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81"/>
      <c r="B16" s="115" t="s">
        <v>209</v>
      </c>
      <c r="C16" s="88">
        <v>1.8</v>
      </c>
      <c r="D16" s="88">
        <v>1.5</v>
      </c>
      <c r="E16" s="88">
        <v>1</v>
      </c>
      <c r="F16" s="88">
        <v>1.5</v>
      </c>
      <c r="G16" s="116">
        <v>1</v>
      </c>
      <c r="H16" s="88">
        <v>1</v>
      </c>
      <c r="I16" s="88">
        <v>0.8</v>
      </c>
      <c r="L16" s="181"/>
      <c r="M16" s="115" t="s">
        <v>209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325</v>
      </c>
      <c r="B17" s="115" t="s">
        <v>208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325</v>
      </c>
      <c r="M17" s="115" t="s">
        <v>208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326</v>
      </c>
      <c r="B18" s="115" t="s">
        <v>208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326</v>
      </c>
      <c r="M18" s="115" t="s">
        <v>208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9" t="s">
        <v>217</v>
      </c>
      <c r="B19" s="115" t="s">
        <v>208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9" t="s">
        <v>217</v>
      </c>
      <c r="M19" s="115" t="s">
        <v>208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80"/>
      <c r="B20" s="115" t="s">
        <v>209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80"/>
      <c r="M20" s="115" t="s">
        <v>209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9" t="s">
        <v>221</v>
      </c>
      <c r="B21" s="115" t="s">
        <v>208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9" t="s">
        <v>221</v>
      </c>
      <c r="M21" s="115" t="s">
        <v>208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80"/>
      <c r="B22" s="115" t="s">
        <v>209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80"/>
      <c r="M22" s="115" t="s">
        <v>209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9" t="s">
        <v>216</v>
      </c>
      <c r="B23" s="115" t="s">
        <v>208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9" t="s">
        <v>216</v>
      </c>
      <c r="M23" s="115" t="s">
        <v>208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80"/>
      <c r="B24" s="115" t="s">
        <v>209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80"/>
      <c r="M24" s="115" t="s">
        <v>209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3:A4"/>
    <mergeCell ref="L3:L4"/>
    <mergeCell ref="A5:A6"/>
    <mergeCell ref="L5:L6"/>
    <mergeCell ref="A7:A8"/>
    <mergeCell ref="L7:L8"/>
    <mergeCell ref="A9:A10"/>
    <mergeCell ref="L9:L10"/>
    <mergeCell ref="A11:A12"/>
    <mergeCell ref="L11:L12"/>
    <mergeCell ref="A13:A14"/>
    <mergeCell ref="L13:L14"/>
    <mergeCell ref="A23:A24"/>
    <mergeCell ref="L23:L24"/>
    <mergeCell ref="A15:A16"/>
    <mergeCell ref="L15:L16"/>
    <mergeCell ref="A19:A20"/>
    <mergeCell ref="L19:L20"/>
    <mergeCell ref="A21:A22"/>
    <mergeCell ref="L21:L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Ziemas tritikāle</vt:lpstr>
      <vt:lpstr>Drop Down</vt:lpstr>
      <vt:lpstr>Grafikiem</vt:lpstr>
      <vt:lpstr>Ražības</vt:lpstr>
      <vt:lpstr>'Ziemas tritikāle'!Print_Area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2026-03-02T10:17:35Z</dcterms:modified>
</cp:coreProperties>
</file>